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F:\NSD\IZVJEŠTAJI-PROGRAMSKI\2023\ZAVRŠNI\ZA WEB\"/>
    </mc:Choice>
  </mc:AlternateContent>
  <xr:revisionPtr revIDLastSave="0" documentId="8_{E2C32350-22ED-4563-90ED-E0E892CE863B}" xr6:coauthVersionLast="47" xr6:coauthVersionMax="47" xr10:uidLastSave="{00000000-0000-0000-0000-000000000000}"/>
  <bookViews>
    <workbookView xWindow="-120" yWindow="-120" windowWidth="29040" windowHeight="15840" tabRatio="923" activeTab="15" xr2:uid="{1E305AD4-02D3-4D05-A225-5B361F016C77}"/>
  </bookViews>
  <sheets>
    <sheet name="Dramski studio" sheetId="2" r:id="rId1"/>
    <sheet name="DS_PROG.IZDACI" sheetId="3" r:id="rId2"/>
    <sheet name="Hekleraj" sheetId="4" r:id="rId3"/>
    <sheet name="Hekleraj_PROG.IZDACI" sheetId="5" r:id="rId4"/>
    <sheet name="Informatika" sheetId="6" r:id="rId5"/>
    <sheet name="Informatika_PROG.IZDACI" sheetId="7" r:id="rId6"/>
    <sheet name="Likovni programi" sheetId="8" r:id="rId7"/>
    <sheet name="Lik.progr._PROG.IZDACI" sheetId="9" r:id="rId8"/>
    <sheet name="Plesni i rekreativni programi" sheetId="10" r:id="rId9"/>
    <sheet name="Plesni progr._PROG.IZDACI" sheetId="11" r:id="rId10"/>
    <sheet name="Programi glazbene poduke" sheetId="12" r:id="rId11"/>
    <sheet name="Glazbeni progr._PROG.IZDACI" sheetId="13" r:id="rId12"/>
    <sheet name="Zlatovez" sheetId="14" r:id="rId13"/>
    <sheet name="Zlatovez_PROG.IZDACI" sheetId="15" r:id="rId14"/>
    <sheet name="Zumba Kids" sheetId="16" r:id="rId15"/>
    <sheet name="Zumba Kids_PROG.IZDACI" sheetId="17" r:id="rId16"/>
  </sheets>
  <definedNames>
    <definedName name="OLE_LINK1" localSheetId="4">Informatika!$C$24</definedName>
    <definedName name="_xlnm.Print_Area" localSheetId="0">'Dramski studio'!$B$9:$C$57</definedName>
    <definedName name="_xlnm.Print_Area" localSheetId="2">Hekleraj!$B$9:$C$56</definedName>
    <definedName name="_xlnm.Print_Area" localSheetId="4">Informatika!$B$9:$C$56</definedName>
    <definedName name="_xlnm.Print_Area" localSheetId="6">'Likovni programi'!$B$9:$C$57</definedName>
    <definedName name="_xlnm.Print_Area" localSheetId="8">'Plesni i rekreativni programi'!$B$9:$C$58</definedName>
    <definedName name="_xlnm.Print_Area" localSheetId="10">'Programi glazbene poduke'!$B$9:$C$56</definedName>
    <definedName name="_xlnm.Print_Area" localSheetId="12">Zlatovez!$B$9:$C$56</definedName>
    <definedName name="_xlnm.Print_Area" localSheetId="14">'Zumba Kids'!$B$9:$C$56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7" l="1"/>
  <c r="E20" i="17"/>
  <c r="E19" i="17"/>
  <c r="E18" i="17"/>
  <c r="E17" i="17"/>
  <c r="E16" i="17"/>
  <c r="E15" i="17"/>
  <c r="E14" i="17"/>
  <c r="E13" i="17"/>
  <c r="E12" i="17"/>
  <c r="E11" i="17"/>
  <c r="E10" i="17"/>
  <c r="E9" i="17"/>
  <c r="E8" i="17"/>
  <c r="E7" i="17"/>
  <c r="E6" i="17"/>
  <c r="E5" i="17"/>
  <c r="E22" i="17" s="1"/>
  <c r="C35" i="16"/>
  <c r="E21" i="15" l="1"/>
  <c r="E20" i="15"/>
  <c r="E19" i="15"/>
  <c r="E18" i="15"/>
  <c r="E17" i="15"/>
  <c r="E16" i="15"/>
  <c r="E15" i="15"/>
  <c r="E14" i="15"/>
  <c r="E13" i="15"/>
  <c r="E12" i="15"/>
  <c r="E11" i="15"/>
  <c r="E10" i="15"/>
  <c r="E9" i="15"/>
  <c r="E8" i="15"/>
  <c r="E7" i="15"/>
  <c r="E6" i="15"/>
  <c r="E5" i="15"/>
  <c r="E22" i="15" s="1"/>
  <c r="C35" i="14"/>
  <c r="E21" i="13" l="1"/>
  <c r="E20" i="13"/>
  <c r="E19" i="13"/>
  <c r="E18" i="13"/>
  <c r="E17" i="13"/>
  <c r="E16" i="13"/>
  <c r="E15" i="13"/>
  <c r="E14" i="13"/>
  <c r="E13" i="13"/>
  <c r="E12" i="13"/>
  <c r="E11" i="13"/>
  <c r="E10" i="13"/>
  <c r="E9" i="13"/>
  <c r="E8" i="13"/>
  <c r="E7" i="13"/>
  <c r="E6" i="13"/>
  <c r="E5" i="13"/>
  <c r="E22" i="13" s="1"/>
  <c r="C35" i="12"/>
  <c r="E21" i="11" l="1"/>
  <c r="E20" i="11"/>
  <c r="E19" i="11"/>
  <c r="E18" i="11"/>
  <c r="E17" i="11"/>
  <c r="E16" i="11"/>
  <c r="E15" i="11"/>
  <c r="E14" i="11"/>
  <c r="E13" i="11"/>
  <c r="E12" i="11"/>
  <c r="E11" i="11"/>
  <c r="E10" i="11"/>
  <c r="E9" i="11"/>
  <c r="E8" i="11"/>
  <c r="E7" i="11"/>
  <c r="E6" i="11"/>
  <c r="E5" i="11"/>
  <c r="E22" i="11" s="1"/>
  <c r="E21" i="9" l="1"/>
  <c r="E20" i="9"/>
  <c r="E19" i="9"/>
  <c r="E18" i="9"/>
  <c r="E17" i="9"/>
  <c r="E16" i="9"/>
  <c r="E15" i="9"/>
  <c r="E14" i="9"/>
  <c r="E13" i="9"/>
  <c r="E12" i="9"/>
  <c r="E11" i="9"/>
  <c r="E10" i="9"/>
  <c r="E9" i="9"/>
  <c r="E8" i="9"/>
  <c r="E7" i="9"/>
  <c r="E6" i="9"/>
  <c r="E5" i="9"/>
  <c r="E22" i="9" s="1"/>
  <c r="C36" i="8"/>
  <c r="E5" i="7" l="1"/>
  <c r="E6" i="7"/>
  <c r="E7" i="7"/>
  <c r="E8" i="7"/>
  <c r="E9" i="7"/>
  <c r="E10" i="7"/>
  <c r="E11" i="7"/>
  <c r="E12" i="7"/>
  <c r="E13" i="7"/>
  <c r="E14" i="7"/>
  <c r="E15" i="7"/>
  <c r="E16" i="7"/>
  <c r="E17" i="7"/>
  <c r="E18" i="7"/>
  <c r="E19" i="7"/>
  <c r="E20" i="7"/>
  <c r="E21" i="7"/>
  <c r="E22" i="7"/>
  <c r="C35" i="6"/>
  <c r="E5" i="5" l="1"/>
  <c r="E6" i="5"/>
  <c r="E7" i="5"/>
  <c r="E8" i="5"/>
  <c r="E9" i="5"/>
  <c r="E10" i="5"/>
  <c r="E11" i="5"/>
  <c r="E12" i="5"/>
  <c r="E13" i="5"/>
  <c r="E14" i="5"/>
  <c r="E15" i="5"/>
  <c r="E16" i="5"/>
  <c r="E17" i="5"/>
  <c r="E18" i="5"/>
  <c r="E19" i="5"/>
  <c r="E20" i="5"/>
  <c r="E21" i="5"/>
  <c r="E22" i="5"/>
  <c r="C35" i="4"/>
  <c r="E21" i="3" l="1"/>
  <c r="E20" i="3"/>
  <c r="E19" i="3"/>
  <c r="E18" i="3"/>
  <c r="E17" i="3"/>
  <c r="D16" i="3"/>
  <c r="E16" i="3" s="1"/>
  <c r="E15" i="3"/>
  <c r="E14" i="3"/>
  <c r="E13" i="3"/>
  <c r="E12" i="3"/>
  <c r="E11" i="3"/>
  <c r="E10" i="3"/>
  <c r="E9" i="3"/>
  <c r="D8" i="3"/>
  <c r="E8" i="3" s="1"/>
  <c r="D7" i="3"/>
  <c r="E7" i="3" s="1"/>
  <c r="E6" i="3"/>
  <c r="E5" i="3"/>
  <c r="C36" i="2"/>
  <c r="C34" i="2"/>
  <c r="E22" i="3" l="1"/>
</calcChain>
</file>

<file path=xl/sharedStrings.xml><?xml version="1.0" encoding="utf-8"?>
<sst xmlns="http://schemas.openxmlformats.org/spreadsheetml/2006/main" count="1534" uniqueCount="248">
  <si>
    <t>OBRAZAC GODIŠNJEG IZVJEŠĆA USTANOVA O REALIZIRANIM PROGRAMIMA I NAMJENSKOM KORIŠTENJU SREDSTAVA ZA 2023.</t>
  </si>
  <si>
    <t>USTANOVA:</t>
  </si>
  <si>
    <t>Narodno sveučilište Dubrava</t>
  </si>
  <si>
    <t>OPĆI PODACI</t>
  </si>
  <si>
    <t>Klasa Ugovora:</t>
  </si>
  <si>
    <t>Urbroj Ugovora:</t>
  </si>
  <si>
    <t>Iznos Ugovora:</t>
  </si>
  <si>
    <t>Datum Ugovora:</t>
  </si>
  <si>
    <t>Telefon:</t>
  </si>
  <si>
    <t>01 2050 030</t>
  </si>
  <si>
    <t>E-mail:</t>
  </si>
  <si>
    <t>ns-dubrava@ns-dubrava.hr</t>
  </si>
  <si>
    <t>Fax:</t>
  </si>
  <si>
    <t>Adresa:</t>
  </si>
  <si>
    <t>Cerska 1</t>
  </si>
  <si>
    <t>Naziv programa:</t>
  </si>
  <si>
    <t xml:space="preserve">Dramski studio Dječjeg kazališta Dubrava </t>
  </si>
  <si>
    <t>Autor, voditelj projekta-programa:</t>
  </si>
  <si>
    <t>Sandra Banić Naumovski, Zoran Skalicki, Davorina Bakota, Denis Bosak, Jakov Gavran, Mirna Ostrošić, Ana Maria Štefanac, Emma Martinjak</t>
  </si>
  <si>
    <t>Mjesto i vrijeme realizacije:</t>
  </si>
  <si>
    <t>Dječje kazalište Dubrava, Zagreb, 16.1. - 21.12.2023.</t>
  </si>
  <si>
    <t>Ukupan broj posjetitelja ili polaznika:</t>
  </si>
  <si>
    <t>Broj sudionika i izvođača:</t>
  </si>
  <si>
    <t>REALIZACIJA PROGRAMA</t>
  </si>
  <si>
    <t>Kratki opis programa</t>
  </si>
  <si>
    <t xml:space="preserve">Dramski studio Dječjeg kazališta Dubrava namijenjen je starijim predškolcima, osnovnoškolcima, srednjoškolcima i odraslima. Ciljevi i metode rada prilagođeni su dobi i mogućnostima polaznika. Kroz dramski odgoj i obrazovanje, polaznici upoznaju i uče primjenjivati različite dramske metode i tehnike kao što su dramske igre, dramske vježbe, improvizacije i vođene improvizacije, drama u/za odgoj(u), procesna drama, improvizacijski teatar, kazalište potlačenih itd. U Dramskom studiju polaznici uče surađivati s drugima, vježbaju glas i govor, poboljšavaju fizičku koordinaciju, razvijaju maštu, potiču samopouzdanje, samopoštovanje, samodisciplinu i samouvjerenost. Dramski studio omogućuje djeci i mladima da samostalno oblikuju, izvode i vrednuju osobni i skupni dramsko-scenski rad te grade novi prostor participiranja u obrazovanju i umjetnosti.
Program Dramskog studija Dječjeg kazališta Dubrava u razdoblju 16. siječnja - 15. lipnja 2023. ostvarivao se u 11 skupina, koje je vodilo 6 dramskih pedagoga, vanjskih suradnika, akademskih umjetnika-glumaca/dramskih pedagoga te dramskih pedagoga. Sva nastava održana je u prostorijama Narodnog sveučilišta Dubrava-Dječjeg kazališta Dubrava Cerska 1. Dramski pedagozi koji su s nama ove sezone surađivali su: Zoran Skalicki, Davorina Bakota, Denis Bosak, Mirna Ostrošić, Ana Maria Štefanac i Jakov Gavran. Sve skupine završile su cjelokupni predviđeni program u kazališnoj sezoni 2022./2023., u trajanju 64 sata, od čega 40 sati u ovoj godini. Uslijed složenosti procesa rada, a djelomično uzrokovanog integracijom djece i mladih s teškoćama u razvoju, pojedine su skupine imale dodatne sate za probe i uvježbavanja, povrh redovito planiranih. Ukupan broj upisanih polaznika bio je 148, od čega je 130 polaznika završilo program u cijelosti.
Sve skupine uspješno su izvele svoje završne produkcije na kazališnoj pozornici Dječjeg kazališta Dubrava, pred gotovo posve punim gledalištima, i to: Pravo prijateljstvo (1.6.2023., voditeljica: A.M. Štefanac), Ljetni kamp sreće (2.6.2023., voditeljica: A.M. Štefanac), Mačak u trapericama (7.6.2023., voditelj: Z. Skalicki), Bajke na naš način (9.6.2023., voditeljica: M. Ostrošić), Riznica mašte (12.6.2023., voditelj: J. Gavran), Hlapićeve i Gitine pustolovine (13.6.2023., voditeljica: D. Bakota), Snjeguljica i sedam patuljčica (13.6.2023., voditelj: J. Gavran), Moulin Rouge (13.6.2023., voditelj: D. Bosak),  Petar Pan (14.6.2023., voditelj: Z. Skalicki), Cvietak sreće (15.6.2023., voditeljica: D. Bakota) i Vane (15.6.2023., voditelj: Z. Skalicki).                                                                                                                  U ovoj kazališnoj sezoni u pet dramskih skupina uspješno je bilo uključeno devetero djece i mladih s teškoćama u razvoju, u sklopu programa Dramski studio - subvencionirani program za djecu i mlade s teškoćama u razvoju.                                                                                                                                           I ove godine, petero polaznika Dramskog studija, od čega četvero djece i jedna mlada osoba, uključeni su u izvedbu profesionalne predstave Šuma Striborova Dječjeg kazališta Dubrava, čime se utječe na pojačan razvoj kazališnih znanja i vještina talentiranih polaznika.                                                                                               Program Dramskog studija Dječjeg kazališta Dubrava u razdoblju 25. rujna - 21. prosinca 2023. ostvarivao se u 12 skupina, koje je vodilo 6 dramskih pedagoga, vanjskih suradnika, akademskih umjetnika-glumaca/dramskih pedagoga te dramskih pedagoga. Sva nastava održana je u prostorijama Narodnog sveučilišta Dubrava-Dječjeg kazališta Dubrava Cerska 1. Dramski pedagozi koji su s nama ove sezone surađivali su: Zoran Skalicki, Davorina Bakota, Denis Bosak, Emma Martinjak, Ana Maria Štefanac i Jakov Gavran. Sve skupine završile su cjelokupni predviđeni program u drugom dijelu godine, u trajanju 24 sata, osim jedne skupine koja je zbog spriječenosti voditeljice imala 20 sati. Ukupan broj upisanih polaznika bio je 148 u prvom dijelu godine, a 122 u drugom dijelu godine, od čega je 130 polaznika završilo program u cijelosti.
</t>
  </si>
  <si>
    <t>FINANCIJSKI PREGLED UKUPNIH SREDSTAVA(PRIHODI)</t>
  </si>
  <si>
    <t>(Ispuniti za svaku programsku jedinicu)</t>
  </si>
  <si>
    <t>Prihod Gradskog ureda za kulturu, međugradsku i međunarodnu suradnju i civilno društvo</t>
  </si>
  <si>
    <t>Ostali prihodi iz Proračuna Grada Zagreba (navesti koji)</t>
  </si>
  <si>
    <t>Prihod iz državnog proračuna (navesti koji)</t>
  </si>
  <si>
    <t>Prihod iz europskih fondova i programa</t>
  </si>
  <si>
    <t>Prihodi od sponzora i donacija</t>
  </si>
  <si>
    <t>Vlastiti prihod (od prodaje programa, članarine, ulaznice, prihod od zakupa…)</t>
  </si>
  <si>
    <t xml:space="preserve">Ostali prihodi  </t>
  </si>
  <si>
    <t>UKUPNO</t>
  </si>
  <si>
    <t>PREGLED UKUPNIH RASHODA</t>
  </si>
  <si>
    <t>Preslike računa potrebno je posložiti prema programskim izdacima.</t>
  </si>
  <si>
    <t>Preslike plaćenih računa i ispis prometa od FINA-e / poslovne banke ili Internet bankarstva osigurati na zahtjev Gradskog ureda.</t>
  </si>
  <si>
    <t xml:space="preserve">KLIKNITE OVDJE I UNESITE PODATKE U TABLICU </t>
  </si>
  <si>
    <t>PROGRAMSKI POKAZATELJI</t>
  </si>
  <si>
    <t>Broj programa ili koncerata</t>
  </si>
  <si>
    <t>Broj prodanih ulaznica:</t>
  </si>
  <si>
    <t>Broj posjetitelja:</t>
  </si>
  <si>
    <t>Prihod od prodaje ulaznica:</t>
  </si>
  <si>
    <t>MEDIJSKA VIDLJIVOST PROGRAMA</t>
  </si>
  <si>
    <t>Nazočnost u medijima:</t>
  </si>
  <si>
    <t>kazalistedubrava.hr, ns-dubrava.hr, https://www.facebook.com/kazalistedubrava/, https://www.facebook.com/kulturnicentardubrava, dubrava.hr</t>
  </si>
  <si>
    <t>Oglašavanje u medijima (broj oglasa):</t>
  </si>
  <si>
    <t>Tiskani promo materijal</t>
  </si>
  <si>
    <t>Plakat:</t>
  </si>
  <si>
    <t>Letak:</t>
  </si>
  <si>
    <t>Knjižica:</t>
  </si>
  <si>
    <t>OSTALI PROGRAMSKI POKAZATELJI - ISPUNJAVAJU SAMO JAVNA GRADSKA KAZALIŠTA</t>
  </si>
  <si>
    <t>PODACI O PREDSTAVI</t>
  </si>
  <si>
    <t>Autor</t>
  </si>
  <si>
    <t>Naslov</t>
  </si>
  <si>
    <t>Redatelj</t>
  </si>
  <si>
    <t>Broj 
izvedbi</t>
  </si>
  <si>
    <t>Broj 
posjetitelja</t>
  </si>
  <si>
    <t>Prosječna 
popunjenost dvorane</t>
  </si>
  <si>
    <t>Broj 
gratis ulaznica*</t>
  </si>
  <si>
    <t>Broj prodanih ulaznica</t>
  </si>
  <si>
    <t>Ostvaren prihod</t>
  </si>
  <si>
    <t>Prosječna cijena ulaznice</t>
  </si>
  <si>
    <t>GOSTOVANJA U ZEMLJI</t>
  </si>
  <si>
    <t>Mjesto</t>
  </si>
  <si>
    <t>Broj izvedbi</t>
  </si>
  <si>
    <t>Broj posjetitelja</t>
  </si>
  <si>
    <t>Ostvaren prihod 
od ulaznica</t>
  </si>
  <si>
    <t>GOSTOVANJA U INOZEMSTVU</t>
  </si>
  <si>
    <t>FESTIVALI U ZEMLJI</t>
  </si>
  <si>
    <t>Naslov predstave</t>
  </si>
  <si>
    <t>Festival</t>
  </si>
  <si>
    <t>Nagrade</t>
  </si>
  <si>
    <t>FESTIVALI U INOZEMSTVU</t>
  </si>
  <si>
    <t>Ostale nagrade i priznanja :</t>
  </si>
  <si>
    <t>OSTALI PROGRAMSKI POKAZATELJI - ISPUNJAVAJU SAMO KNJIŽNICE GRADA ZAGREBA</t>
  </si>
  <si>
    <t>SPECIFIKACIJA I POPIS RAČUNA ZA NABAVU KNJIŽNIČNE GRAĐE</t>
  </si>
  <si>
    <t>FINANCIJSKO IZVJEŠĆE ZA NABAVU KNJIŽNE I NEKNJIŽNE GRAĐE IZ SREDSTAVA (SREDSTVA OSNIVAČA) PREMA NAKLADNICIMA</t>
  </si>
  <si>
    <t>OSTALI PROGRAMSKI POKAZATELJI - ISPUJAVAJU SAMO CENTRI ZA KULTURU I NARODNA SVEUČILIŠTA</t>
  </si>
  <si>
    <t>TERMINI I LOKACIJE</t>
  </si>
  <si>
    <t>Datum početka održavanja programa:</t>
  </si>
  <si>
    <t>16.1.2023.</t>
  </si>
  <si>
    <t>Datum završetka održavanja programa:</t>
  </si>
  <si>
    <t>21.12.2023.</t>
  </si>
  <si>
    <t>Trajanje programa u danima:</t>
  </si>
  <si>
    <t>Mjesto održavanja/realizacije:</t>
  </si>
  <si>
    <t>Dječje kazalište Dubrava, Cerska 1</t>
  </si>
  <si>
    <t>AUTORI, UMJETNICI, POLAZNICI</t>
  </si>
  <si>
    <t>Osoba zadužena za organizaciju programa:</t>
  </si>
  <si>
    <t>Sandra Banić Naumovski</t>
  </si>
  <si>
    <t>Broj polaznika programa:</t>
  </si>
  <si>
    <t>Broj korisnika programa:</t>
  </si>
  <si>
    <t>Broj posjetitelja programa:</t>
  </si>
  <si>
    <t>Broj izvođača/umjetnika koji su sudjelovali u programu:</t>
  </si>
  <si>
    <t>OSTALI PODACI O PROGRAMU</t>
  </si>
  <si>
    <t>Program se proveo:</t>
  </si>
  <si>
    <t>da</t>
  </si>
  <si>
    <t>Djelatnost u koju program spada:</t>
  </si>
  <si>
    <t>centri za kulturu</t>
  </si>
  <si>
    <t>Da li se program provodio uz naplatu korisnicima:</t>
  </si>
  <si>
    <t>Iznos participacije naplate:</t>
  </si>
  <si>
    <t>34 EUR / 36 EUR mjesečno tijekom 8 mjeseci</t>
  </si>
  <si>
    <t>Da li je program bio financiran iz drugog izvora</t>
  </si>
  <si>
    <t>ne</t>
  </si>
  <si>
    <t>Kolikim iznosom:</t>
  </si>
  <si>
    <t>Izvor dodatnog financiranja:</t>
  </si>
  <si>
    <t>nema</t>
  </si>
  <si>
    <t>Kojoj je skupini program bio namijenjen:</t>
  </si>
  <si>
    <t>djeca i mladi - primarna ciljna skupina; sve dobne skupine posjetitelja - sekundarna dobna skupina</t>
  </si>
  <si>
    <t>Kategorija programa:</t>
  </si>
  <si>
    <t>dramski amaterizam (radionice, probe i javne izvedbe)</t>
  </si>
  <si>
    <t>FINANCIJSKI PODACI  O RASHODIMA</t>
  </si>
  <si>
    <t>Rashodi poslovanja</t>
  </si>
  <si>
    <t>Naknade troškova zaposlenima</t>
  </si>
  <si>
    <t>Službena putovanja</t>
  </si>
  <si>
    <t>Ostale naknade troškova zaposlenima</t>
  </si>
  <si>
    <t>Rashodi za materijal i energiju</t>
  </si>
  <si>
    <t>Uredski materijal i ostali materijalni rashodi</t>
  </si>
  <si>
    <t>Materijal i sirovine</t>
  </si>
  <si>
    <t>Energija</t>
  </si>
  <si>
    <t>Sitni inventar i autogume</t>
  </si>
  <si>
    <t>Rashodi za usluge</t>
  </si>
  <si>
    <t>Usluge telefona, pošte i prijevoza</t>
  </si>
  <si>
    <t>Usluge tekućeg i investicijskog održavanja</t>
  </si>
  <si>
    <t>Usluge promidžbe i informiranja</t>
  </si>
  <si>
    <t>Zakupnine i najamnine</t>
  </si>
  <si>
    <t>Intelektualne i osobne usluge</t>
  </si>
  <si>
    <t>Ostale usluge</t>
  </si>
  <si>
    <t>Naknade troškova osobama izvan radnog odnosa</t>
  </si>
  <si>
    <t>Ostali nespomenuti rashodi poslovanja</t>
  </si>
  <si>
    <t>Reprezentacija</t>
  </si>
  <si>
    <t>Članarine i norme</t>
  </si>
  <si>
    <t>Pristojbe i naknade</t>
  </si>
  <si>
    <t>Po potrebi dodati redove pritiskom na tipku TAB na tipkovnici</t>
  </si>
  <si>
    <t>Redni broj</t>
  </si>
  <si>
    <t>Programski izdaci (sve troškove potrebno je specificirati)</t>
  </si>
  <si>
    <t xml:space="preserve">SREDSTVA GRADSKOG UREDA ZA KULTURU </t>
  </si>
  <si>
    <t>SREDSTVA IZ OSTALIH IZVORA</t>
  </si>
  <si>
    <t>1.</t>
  </si>
  <si>
    <t>2.</t>
  </si>
  <si>
    <t>3.</t>
  </si>
  <si>
    <t>4.</t>
  </si>
  <si>
    <t>5.</t>
  </si>
  <si>
    <t>6.</t>
  </si>
  <si>
    <t>7.</t>
  </si>
  <si>
    <t>8.</t>
  </si>
  <si>
    <t>9.</t>
  </si>
  <si>
    <t>10.</t>
  </si>
  <si>
    <t>11.</t>
  </si>
  <si>
    <t>12.</t>
  </si>
  <si>
    <t>13.</t>
  </si>
  <si>
    <t>14.</t>
  </si>
  <si>
    <t>15.</t>
  </si>
  <si>
    <t>16.</t>
  </si>
  <si>
    <t>17.</t>
  </si>
  <si>
    <t>Total</t>
  </si>
  <si>
    <t xml:space="preserve">  </t>
  </si>
  <si>
    <t>Hekleraj - stare vještine u službi novog</t>
  </si>
  <si>
    <t>dr. sc. Lucija Franić Novak, Ljubica Hunjak</t>
  </si>
  <si>
    <t>Kulturni centar, Dubrava 51 a, 19.1. - 19.12.  2023.</t>
  </si>
  <si>
    <r>
      <t xml:space="preserve">Radionica heklanja ili kukičanja pod nazivom </t>
    </r>
    <r>
      <rPr>
        <i/>
        <sz val="12"/>
        <color theme="1"/>
        <rFont val="Times New Roman"/>
        <family val="1"/>
        <charset val="238"/>
      </rPr>
      <t>Hekleraj – stare vještine u službi novog</t>
    </r>
    <r>
      <rPr>
        <sz val="12"/>
        <color theme="1"/>
        <rFont val="Times New Roman"/>
        <family val="1"/>
        <charset val="238"/>
      </rPr>
      <t xml:space="preserve"> održana je kroz dva ciklusa, od 19. siječnja do 18. svibnja  (u dvije paralelne radionice radi velikog broja polaznika) i od  3.10.- 19.12. 2023. u Kulturnom centru, Dubrava 51 a. Ukupno je odrađeno 80 sati. Voditeljica radionice je Ljubica Hunjak.
Na početku radionice voditeljica je provjerila razinu predznanja polaznika radi bolje prilagodbe programa i boljeg usvajanja tehnike pletenja heklicom i prstima. Nastavak rada temeljio se na osobnim projektima i vlastitim uzornicima, koje je pratila voditeljica, uz naputke, prijedloge i pomoć u izradi. Brojne su praktične rukotvorine izrađene na radionici poput prekrivača za krevete, dječjih igračaka, ukrasnih navlaka za jastuke, šalova, kapa, heklano nakita (naušnice i ogrlice), modnih torbica, božićnih dekoracija i drugo. Osim osnovnih bodova prstima i heklicom različitih debljina polaznice su savladale posebne bodove poput tuniskog heklanja, kružnog heklanja, amigurumi tehniku za izradu punjenih lutkica, reljefne stupce i heklanje na prednju i zadnju ivicu.
Sve polaznice su naučile čitati sheme uz napredne vještine izrade. Radionica je sudjelovala u </t>
    </r>
    <r>
      <rPr>
        <i/>
        <sz val="12"/>
        <color theme="1"/>
        <rFont val="Times New Roman"/>
        <family val="1"/>
        <charset val="238"/>
      </rPr>
      <t xml:space="preserve">Kreativnom jutru </t>
    </r>
    <r>
      <rPr>
        <sz val="12"/>
        <color theme="1"/>
        <rFont val="Times New Roman"/>
        <family val="1"/>
        <charset val="238"/>
      </rPr>
      <t xml:space="preserve">10. 6. 2023. u sklopu Dana Dubrave, a povodom Svjetskog dana pletenja u javnom prostoru. Radove nastale u  radionicama izložili smo na zajedničkoj izložbi radova polaznika tečajeva i radionica Narodnog sveučilišta Dubrava u Kulturnom centru, Dubrava 51 a  od 5. - 29. lipnja 2023., koja je bila popraćena velikim brojem posjetitelja. Sve objave o održavanju izložbe u sklopu Dana Dubrave pravodobno smo objavili u medijima, na web stranici ns-dubrava.hr. i Facebbok Narodnog sveučilišta Dubrava.
</t>
    </r>
  </si>
  <si>
    <t>Najava radionice, Pozivnica- HRT Radio Sljeme, Zabavni radio</t>
  </si>
  <si>
    <t>Facebook ns-dubrava, web ns-dubrava.hr</t>
  </si>
  <si>
    <t>Zajednički plakat</t>
  </si>
  <si>
    <t xml:space="preserve">Zajednički letak </t>
  </si>
  <si>
    <t>19. 1. 2023.</t>
  </si>
  <si>
    <t>19. 12. 2023.</t>
  </si>
  <si>
    <t>Kulturni centar, Dubrava 51 a</t>
  </si>
  <si>
    <t>Lucija Franić Novak</t>
  </si>
  <si>
    <t>Odjel za kulturu</t>
  </si>
  <si>
    <t>odrasli</t>
  </si>
  <si>
    <t>Programi hrvatske tradicijske kulture</t>
  </si>
  <si>
    <r>
      <t xml:space="preserve">OBRAZAC </t>
    </r>
    <r>
      <rPr>
        <b/>
        <sz val="16"/>
        <color rgb="FFFF0000"/>
        <rFont val="Times New Roman"/>
        <family val="1"/>
        <charset val="238"/>
      </rPr>
      <t>GODIŠNJEG</t>
    </r>
    <r>
      <rPr>
        <b/>
        <sz val="16"/>
        <color theme="1" tint="0.249977111117893"/>
        <rFont val="Times New Roman"/>
        <family val="1"/>
        <charset val="238"/>
      </rPr>
      <t xml:space="preserve"> IZVJEŠĆA USTANOVA O REALIZIRANIM PROGRAMIMA I NAMJENSKOM KORIŠTENJU SREDSTAVA ZA 2023.</t>
    </r>
  </si>
  <si>
    <t>Informatički programi</t>
  </si>
  <si>
    <t>Ljiljana Grabar</t>
  </si>
  <si>
    <t>Kulturni centar, Dubrava 51 a, siječanj – prosinac 2023.</t>
  </si>
  <si>
    <t>Odrasli polaznici - Osnove primijenjenog računalstva - 2 x tjedno po 4 školska sata, svibanj - lipanj, listopad - studeni. Polaznici su upoznati s ulazno-izlaznim uređajima i naučili su osnovne radnje operacijskog sustava. Po završetku tečaja znaju napraviti mape, spremati, kopirati, premještati i ispisivati. Nauče oblikovati dokumente u programu Word, koristiti se programom Excel, raditi s USB stick-om, pretraživati internet i koristiti se elektroničkom poštom. Individualna poduka, siječanj – prosinac. Polaznicima informatičke individualne poduke najviše je trebala pomoć u programima MS Word, MS Excel, MS PowerPoint, MS Access i barkodovi, od osnova oblikovanja teksta, spremanja dokumenata, kopiranje na stick, izrade grafikona, filtriranju podataka te zaokretnih tablica. Od funkcija najviše su se koristile referenca Vlookup, koja pretražuje i spaja stupce i referenca Hlookup, referenca koja pretražuje i spaja redove. U PowerPoint-u smo koristili uglavnom gotov dizaj, animaciju te prijelaze. U Access-u smo radili bazu podataka za proizvode, izvoz baze u Excel, te barkodove za te proizvode. Nešto manje je polaznicima trebao program MS Word, osnovna oblikovanja teksta, tablice, umetanje simbola, spremanje, kopiranje na USB stick i kreiranje mapa. Preuzimanja i instalacija programa s interneta. Pojedinim polaznicima je bilo potrebno pokazati i naučiti kako premjestiti slike s mobitela u računalo. Umirovljenici -  2 x tjedno po 2 školska sata, travanj - lipanj. U radionicama se krenulo od elementarne IT vještine, a to je pretraživanje interneta. Potrebno je znati na koji način pravilno strukturirati pretragu, koje ključne riječi odabrati i kako koristiti mogućnosti pojedinih tražilica. Polaznicima koji nisu imali račun za elektroničku poštu, najprije bi napravili tu registraciju i za cijelo vrijeme radionica koristili bi i elektroničku poštu. Polaznici besplatne informatike - lipanj, bili su podijeljeni u dvije skupine: početna i napredna. U početnoj skupini učili smo oblikovati tekst u Wordu i spremati, te osnove korištenja mobitela. U naprednoj skupini najviše smo radili s elektroničkom poštom (naredbe Odgovor i Prosljeđivanje, traženje termina za kontrolne preglede), odnosno slanje privitka (nalazi). Te iste radnje radili smo i na mobitelima. Iznos naplate po polazniku za program Osnove primijenjenog računalstva: 132,00 €/497,28 kn, a individualna poduka: 15,00 €/113,02 kn školski sat.</t>
  </si>
  <si>
    <t>Web stranica NSD: www.ns-dubrava.hr, Facebook stranica NSD, Zaslon (display) na zgradi NSD</t>
  </si>
  <si>
    <t>18.1.2023.</t>
  </si>
  <si>
    <t>29.12.2023.</t>
  </si>
  <si>
    <t>Kulturni centar, Dubrava 51 a, informatička učionica</t>
  </si>
  <si>
    <t>Da</t>
  </si>
  <si>
    <t>Djelatnost centara za kulturu</t>
  </si>
  <si>
    <t>Po polazniku tečaj Osnove primije. računalstva: 132,00 €/497,28 kn, a individualna poduka: 15,00 €/113,02 kn školski sat.</t>
  </si>
  <si>
    <t>Vlastiti prihod</t>
  </si>
  <si>
    <t>Odraslim polaznicima (zaposleni) i umirovljenicima</t>
  </si>
  <si>
    <t>Obrazovni programi</t>
  </si>
  <si>
    <t>Likovni programi - vlastita sredstva</t>
  </si>
  <si>
    <t>Svebor Vidmar, viši stručni suradnik-voditelj Galerije Vladimir Filakovac</t>
  </si>
  <si>
    <t xml:space="preserve">Kulturni centar, Dubrava 51 a, 10040 Zagreb, siječanj - prosinac 2023. </t>
  </si>
  <si>
    <t xml:space="preserve">U Kulturnom centru, Dubrava 51 a, održana je, u razdoblju siječanj – lipanj, jednom tjedno po dva školska sata u 4 različita termina, radionica crtanja i slikanja. Odrađeno je 20 radionica (x4) od 18. siječnja do 31. svibnja 2023. godine, čime je školska godina uspješno privedena kraju. Radionicu su vodili akademska slikarica Sanela Đurinec Raič, Sanja Jureško i Ivana Vulić. Polaznici su uspješno svladavali teme kao što su tekstura, kontrast, proporcije, perspektiva i to u različitim tehnikama prema zadanim ili slobodnim motivima iz mašte. 
U Kulturnom centru, Dubrava 51 a, održana je, u razdoblju siječanj – lipanj, jednom tjedno po dva školska sata, kiparska radionica. Odrađeno je 12 radionica od 14. ožujka do 26. svibnja 2023. godine, čime je školska godina uspješno privedena kraju. Na radionici su polaznici uspješno učili o osnovnim likovnim elementima, izrađivali su reljef po promatranju, te minijaturni portret.  
U Kulturnom centru, Dubrava 51 a, održana je, u razdoblju siječanj – lipanj, jednom tjedno po dva školska sata, radionica keramike. Odrađeno je 20 radionica od 19. siječnja do 1. lipnja 2023. godine, čime je školska godina uspješno privedena kraju. Radionicu je vodila Marija Stojanović. Polaznici su izrađivali fašničku masku, bareljef, niski i visoki reljef, neolitsku keramiku, repliku, te su učili glazirati svoje kreativna djela. 
Na kraju školske godine, radovi su im bili izloženi na završnoj izložbi polaznika Narodnog sveučilišta Dubrava održanoj u Galeriji Vladimir Filakovac od 5. do 29. lipnja 2023. godine, za vrijeme trajanja manifestacije Dani Dubrave.                                                                                                                                                              U Kulturnom centru, Dubrava 51 a, održana je, u razdoblju rujan – prosinac, jednom tjedno po dva školska sata u 4 različita termina, radionica crtanja i slikanja. Odrađeno je 12 radionica (x4) od 27. rujna do 20. prosinca 2023. godine. Radionicu su vodile akademska slikarica Sanela Đurinec Raič, Ivana Vulić i Sanja Jureško (na zamjeni). Polaznici su uspješno upoznavali s crtaćim tehnikama kao i svladavali likovne elemente kao što su kompozicija, linija, tekstura.                                                                                                                                                      U Kulturnom centru, Dubrava 51 a, održana je, u razdoblju  rujan – prosinac, jednom tjedno po dva školska sata, kiparska radionica. Odrađeno je 12 radionica od 26. rujna do 19. prosinca 2023. godine. Voditeljica je bila akdemska kiparica Manuela Pauk. Na radionici su polaznici uspješno učili o osnovnim likovnim elementima u kiparstvu, izrađivali su reljef po promatranju, minijaturnog portreta i slobodne forme.                                                                                               U Kulturnom centru, Dubrava 51 a, održana je, u razdoblju rujan – prosinac jednom tjedno po dva školska sata, radionica keramike. Odrađeno je 12 radionica od 28. rujna do 14. prosinca 2023. godine. Radionicu je vodila Marija Stojanović. Polaznici su se uspješno upoznavali s glinom i alatima za modeliranje, keramičkim tehnikama, oslikavanjem i dekoriranjem keramike i izradom uporabnih predmeta od gline.                                                                                                                                                                                         
</t>
  </si>
  <si>
    <t>18. 1. 2023.</t>
  </si>
  <si>
    <t>20. 12. 2023.</t>
  </si>
  <si>
    <t>Zagreb, Kultuni centar, Dubrava 51 a</t>
  </si>
  <si>
    <t>Svebor Vidmar</t>
  </si>
  <si>
    <t>Nije primjenjivo</t>
  </si>
  <si>
    <t>U tijeku je provođenje programa</t>
  </si>
  <si>
    <t>Centar za kulturu</t>
  </si>
  <si>
    <t>osnovnoškolci, srednjoškolci, studenti, zaposleni i umirovljenici</t>
  </si>
  <si>
    <t>kulturno-obrazovni program</t>
  </si>
  <si>
    <t xml:space="preserve">Ostali nespomenuti rashodi poslovanja </t>
  </si>
  <si>
    <t>Plesni i rekreativni programi</t>
  </si>
  <si>
    <t>Vesna Špalj Senta</t>
  </si>
  <si>
    <t>Kulturni centar Dubrava, Dubrava 51a i Cerska 1</t>
  </si>
  <si>
    <t xml:space="preserve">Ritmička igraonica – 1 početna i 1 napredna grupa
Aero mix
Latino fit - plesna grupa
Basic pilates
Pilates -  intenzivna grupa
Korektivni pilates – 1 početna i 2 napredna grupa
Yoga za dobro zdravlje – 1 početne i 2 napredne grupe
Yoga relaks - jutarnja i popodnevna grupa
Jutarnje razgibavanje 
Ljetni rekreacijski programi
Zumba - 2 skupine
Nastava se održavala u Kulturnom centru Dubrava i u Cerskoj 1, od 16.1. do 30.6.2023. unutar 120 dana.        Cilj nam je bio zadovoljiti potrebe stanovnika za plesnim i rekreativnim programima. Sve skupine formirane u rujnu, nastavile su s radom i u prvih šest mjeseci 2023. Pokrenuli smo 2 grupe plesnog programa za djecu i 14 plesnih i rekreativnih grupa za odrasle. Iako još nismo dosegnuli brojke prije pandemije, izuzetno smo zadovoljni jer se broj polaznika, u odnosu na prethodnu godinu bitno povećao. Lani smo upisali ukupno 175, ove godine 281 polaznika, i to 8 muškaraca i 273 žene.
Većina grupa je organizirana 2 puta tjedno po 60 minuta, a ritmičke igraonice dva puta tjedno po 45 minuta. Tih je 13 grupa, u 6 mjeseci, realiziralo svaka po 40 sati, odnosmo 520 sati programa ukupno. Jedna grupa korektivnog pilatesa i jedna grupa intenzivnog pilatesa, radila je tri puta tjedno po 60 minuta, dok je jedna grupa jutarnjeg razgibavanja radila 2 x po 90 minuta tjedno. Tijekom 6 mjeseci ostvarile su 180 sati.  Ljetni program, tijekom lipnja, nastavilo je 8 skupina  (latino fit, basic pilates, aero mix, korektivni pilates i napredni pilates, te tri skupine yoge za dobro zdravlje) i tako realiziralo još 72 puna sata. Ukupno je ostvareno 772 sata nastave.                                       U dvije ritmičke igraonice, vježbalo je i plesalo 27 predškolki. Tijekom veljače, starija je grupa izvela koreografiju „Snjegović“ na fašničkom programu u Cerskoj. Ritmički  je program, na kraju školske godine, zaokružen s plesnim koncertom na sceni Dječjeg kazališta Dubrava, uz nazočnost brojnih roditelja i prijatelja. Voditeljica je Snježana Pisk. Na završnom satu za roditelje, djeci su uručene pohvalnice.
Pilates smo realizirali s 5 skupa različitog intenziteta (basic pilates, korektivni pilates početni i dvije skupine naprednog, te intenzivni pilates) s ukupno 81 polaznikom. Voditelji su Sonja Biondić, Zvonimira Biondić i kondicijski trener Josip Čavar. Aero mix smo sadržajno osvježili i on se nastavio realizirati s 18 polaznica. Voditelji je Josip Čavar. Latino fit, kao plesni program, odvijao se s 11 polaznica. Voditeljica je Zvonimira Biondić. Yoga za dobro zdravlje okupila je čak  5 skupina (početne i napredne) s ukupno 67 polaznika. Voditeljice su Fani Navarro Copa i Vesna Špalj Senta. Jutarnje razgibavanje je imalo 8 polaznica. Voditeljica je Vesna Špalj Senta. 
Zumba je veselim plesnim ritmovima razveselila 14 odraslih polaznica.                                                             Polaznici programa ističu svoje zadovoljstvo voditeljima i sadržajima programa, organizacijom i higijenom prostora i rekvizita, kao i uslužnošću djelatnika i dobrom atmosferom. To nagrađuju predbilježbama za nastavak programa u rujnu.
U rujnu smo upisali sve skupine iz prošle školske godine, plus još jednu skupinu zumbe za odrasle zbog velikog interesa polaznika. Nastavu smo započeli 25.9. i završili 20.12.2023 (62 radna dana). U 17 skupina plesa i rekreacije vježbalo je 268 polazika, od čega 7 muškaraca. Ukupno je ostvareno 444 sata nastave.                                                                     Predškolska djeca su plesala u dvije ritmičke igraonice pod vodstvom Lucije Burčul. Njih 33, razveselilo je roditelje na završnom satu pred Božić.00
Odrasli su nastavili vježbati u 5 skupina pilatesa. Korektivni  pilates je u dvije skupine okupio 32 umirovljenice pod vodstvom  Sonje Biondić. Ostale su skupine basic pilatesa, naprednog pilatesa i još jedne skupine korektivnog pilatesa okupile 55 polaznica srednje životne dobi i 2 muškarca, pod vodstvom Zvonimire Biondić i Une Bednaić.  Yoga je oranizirana u 5 skupina i to tri hatha yoge pod vodstvom Fani Navarro Copa i dvije relax yoge pod vodstvom Vesne Špalj Senta. Ukupno je vježbalo 69 polaznica i 5 polaznika.
Voditeljica Una Brdnaić ove je sezone preuzela i grupu aeromixa. Ta je skupina sa 19 polaznica bila izuzetno redovita i prezadovoljna programskim osvježenjima. Latinofit je nastavio u latino ritmovima uveseljavati 11 polaznica pod vodstvom Zvonimire Biondić, a jutarnje razgibavanje je nastavilo 16 polaznica buditi veselim ritmovima i pokretom. Voditeljica je Vesna Špalj Senta. Voditeljica zumbe Danijela Trupina u dvije je skupine rasplesala 26 polaznica.
Na razini cijele kalendarske godine ostvareno je 1216 sati nastave.
Izuzetno smo zadovoljni i brojem polaznika i ostvarenjem ciljeva. Grupe plesa i rekreacije su se popunile u prva tri dana upisa. Posebno veseli veliki broj novih polaznika i brojne pohvale stručnim, metodički kompetentnim i zabavnim voditeljicama.
</t>
  </si>
  <si>
    <t>46.462,72 EUR</t>
  </si>
  <si>
    <t>nije primjenjivo</t>
  </si>
  <si>
    <t>facebook i www.ns-dubrava.hr</t>
  </si>
  <si>
    <t>2 plakata (pregled svih plesnih i rekreativnih programa i 35. obljetnica plesnih i rekreativnih programa)</t>
  </si>
  <si>
    <t>20.12.2023.</t>
  </si>
  <si>
    <t>centara za kulturu</t>
  </si>
  <si>
    <t>34, 36 ili 39E</t>
  </si>
  <si>
    <t>djec, mladima, odraslima i umirovljenicima</t>
  </si>
  <si>
    <t>ples i rekreacija</t>
  </si>
  <si>
    <t>Programi glazbene poduke</t>
  </si>
  <si>
    <t>Ljiljana Grabar, Damir Smerdel</t>
  </si>
  <si>
    <t>Kulturni centar, Dubrava 51a, siječanj – prosinac 2023.</t>
  </si>
  <si>
    <t>Glazbena djelatnost NSD već niz godina okuplja djecu i mladež na tečajevima sviranja glasovira, gitare i synthesizera. Od siječnja do prosinca 2023. glazbene tečajeve pohađalo je ukupno 151 polaznik. Tečaj gitare uspješno je završilo 99 polaznika, 39 polaznika tečaj glasovira i 13 polaznika tečaj synthesizera. Tečaj gitare: program tečaja gitare obuhvaća sviranje zabavnih, narodnih i klasičnih melodija, te svladavanje durskih i molskih kvintakorada i septakorada uz praktičnu primjenu. Polaznici su podijeljeni u skupine prema dobi i predznanju, odnosno početnici ili napredni, s najviše deset polaznika po skupini. Tečaj gitare održavao se jednom tjedno po dva školska sata: u prvom dijelu godine ponedjeljkom, utorkom i srijedom po dvije skupine, a četvrtkom jedna skupina, a u drugom (rujan-prosinac) ponedjeljkom i četvrtkom u dvije skupine, a utorkom i srijedom po jedna. Od siječnja do lipnja ukupno je odrađeno 64 školskih sati, odnosno 12 termina po svakoj skupini. Po završetku tečaja gitare organizirana je završna produkcija, 29. svibnja u predvorju male dvorane, odnosno interna produkcija polaznika na zadnjem satu koncem prosinca. Programom glasovira moguće je slijediti program osnovne glazbene škole, ali i, uz svladavanje osnova glasovirske tehnike, uključiti sviranje različitih popularnih melodija. Tečaj glasovira održavao se individualno, jednom tjedno 60 minuta, od ponedjeljka do petka u popodnevnim i večernjim satima, a subotom ujutro. Od siječnja do prosinca ukupno je odrađeno 32 sata sa svakim polaznikom. Završna produkcija održala se 3. lipnja u plesnoj dvorani. Program tečaja synthesizera se temelji na svladavanju pentakorda i heksakorda u tehnici sviranja. Obradom i prilagodbom izabranih skladbi polaznici na praktičan način spoznaju i nauče razriješiti teorijsku i tehničku glazbenu problematiku. Održavao se jednom tjedno po 60 minuta. Odrađeno je 32 sata. Završna produkcija održala se 1. lipnja u 19.45 sati u glazbenoj učionici. Polaznici su dobili potvrde o uspješnom završetku tečaja, a tečajevi su se redovno nastavili održavati u drugom dijelu godine, odnosno započeli su s novom školskom godinom od rujna do prosinca.</t>
  </si>
  <si>
    <t>9. 1. 2023. gitara, 14. 1. 2023. glasovir, 20. 1. synthesizer</t>
  </si>
  <si>
    <t>20. 12. 2023. gitara, 22. 12. 2023. glasovir, 22. 12. synthesizer</t>
  </si>
  <si>
    <t>Kulturni centar, Dubrava 51a, glazbena učionica, učionica 4, učionica 5</t>
  </si>
  <si>
    <t>Mjesečno: gitara 33,00 €/35,00 €, glasovir 52,00 €, synthesizer 30,00 €</t>
  </si>
  <si>
    <t>Ne</t>
  </si>
  <si>
    <t>Djeci osnovnoškolske dobi, srednjoškolcima i odraslim polaznicima</t>
  </si>
  <si>
    <t>Kulturno-obrazovni programi (glazbene radionice)</t>
  </si>
  <si>
    <t>OBRAZAC POLUGODIŠNJEG IZVJEŠĆA USTANOVA O REALIZIRANIM PROGRAMIMA I NAMJENSKOM KORIŠTENJU SREDSTAVA ZA 2023.</t>
  </si>
  <si>
    <t>Zlatne niti baštine - radionica zlatoveza</t>
  </si>
  <si>
    <t>Lucija Franić Novak, Antun Leinveber</t>
  </si>
  <si>
    <t>Zagreb, Kulturni centra, Dubrava 51 a</t>
  </si>
  <si>
    <t xml:space="preserve">Zlatne niti baštine -  radionica izrade zlatoveza (ukupno 32 sata) organizirana je kroz dva mjeseca za  devet mladih i odraslih polaznica  od 25. 1.- 22.3. 2023. U uvodnom dijelu radionice dr. sc. Lucija Franić Novak, etnologinja i viša stručna suradnica za programe hrvatske tradicijske kulture Narodnog sveučilišta Dubrava održala je predavanje o slavonskom zlatovezu zaštićenom umijeću istočne Hrvatske, njegovom povijesnom nastanku na našim prostorima, posebnošću veza zlatnim nitima, njegovoj primjeni u izradi narodnog ruha s posebnim naglaskom na narodnim nošnjama, crkvenom i svjetovnom tekstilu, suvenirima i modnim detaljima.  
Stručni suradnik i voditelj radionice Antun Leinveber polaznicima je pokazao osnove vezenja zlatnom niti tehnikom preko papira ili kartona. U većem dijelu programa radionice polaznici su izvježbavali tehniku vezenja na izrezanim motivima od kartona koje su lijepili na tkaninu. Osim usvajanja tehnike veza sa crnim koncem i zlatnom niti polaznici su uspjeli primijeniti zlatnu živu žicu u aplikaciji, pulije, šljokice, te izvesti katore  - preplitanje niti konca direktno na tkanini. Zbog motiviranosti polaznika za daljnji rad i želje za nastavkom radionice u idućoj godini voditelj radionice je podijelio svima nove uratke s originalnim mustrama ili motivom s slavonskih zlatara. 
- Medijska popraćenost odvijala se putem najava programa na HRT Radio Sljeme, u emisiji Pozivnica, te informiranjem o početku i završetku radionica na mrežnim stranicama Narodnog sveučilišta Dubrava (web i Facebook). 
Rezultati radionice su usvojena tehnika izrade zlatoveza, samostalno precrtavanje motiva za mustru i dovršeni uradci s odabranom mustrom ili preslikanim motivom na tkanini. Primjerci zlatoveza predstavljeni su posjetiteljima, kao i svake godine, na zajedničkoj izložbi radova polaznika radionica i tečajeva Narodnog sveučilišta Dubrava  u galeriji Kontrast u Kulturnom centru, Dubrava 51 a, od 5.6. - 29.6. 2023. godine. 
</t>
  </si>
  <si>
    <t>HRT objava događanja</t>
  </si>
  <si>
    <t>25 1. 2023.</t>
  </si>
  <si>
    <t>22.3. 2023.</t>
  </si>
  <si>
    <t>Kulturrni centar, Dubrava 51 a</t>
  </si>
  <si>
    <t>Mladima i odraslima</t>
  </si>
  <si>
    <t xml:space="preserve">Kulturno-obrazovni program - radionica </t>
  </si>
  <si>
    <t>Zumba kids</t>
  </si>
  <si>
    <t>Alma Vragović</t>
  </si>
  <si>
    <t>Narodno sveučilište Dubrava, Kulturni centar, Dubrava 51 a, 17. siječnja – 15. lipnja 2023.</t>
  </si>
  <si>
    <t xml:space="preserve">ZUMBA®  KIDS je plesni trening uz mješavinu popularnih latinoameričkih ritmova kao što su salsa, merengue, cumbia, reggaeton… plesno zagrijavanje ili zagrijavanje kroz igru na početku treninga i istezanje na kraju svakog treninga, plesni koraci i plesna rutine sukladno mogućnostima uzrasta bazirana na Zumba® formuli uz kraće edukativne informacije o glazbi, plesu, ritmovima, zemljama, jezicima, koreografije za grupno izvođenje i izvođenje individualno pred skupinom, vježbanje uz korištenje rekvizita za treninge, promicanje zdravog životnog stila, usvajajući fitnes kao prirodan dio dječjeg života kroz zabavu
Datumi održavanja programa: 17., 19., 24., 26. i 31. siječnja 2023., 2., 7., 9., 14., 16., 21., 23. i 28 veljače 2023., 2., 7., 9., 14., 16., 21., 23., 28., 30. ožujka 2023., 4., 6., 18., 20., 25., 27. travnja 2023., 2., 4., 9., 11., 16., 18., 23., 25. svibnja 2023., 1., 6., 13., 15. lipnja 2023. 
U prvom dijelu 2023. godine ukupno je ostvareno 40 sunčanih sati nastave.
U nastavku godine održana su 24 sunčana sata programa. Datumi održavanja programa su: 
26. i 28. rujna, 3., 5., 10., 12., 17., 19., 24. i 26. listopada, 2., 7., 9., 14., 16., 21., 23., 28. i 30. studenog, 5., 7.,12., 14. i 19. prosinca 2023. godine. Voditeljica programa je bila Danijela Trupina.
</t>
  </si>
  <si>
    <t>Web stranica narodno sveučilište Dubrava (https://ns-dubrava.hr/, https://ns-dubrava.hr/2023/09/21/upisi-traju-do-subote-23-rujna/, https://ns-dubrava.hr/2023/09/04/upisi-od-11-rujna-2023/), Facebook stranica Narodno sveučilište Dubrava (https://www.facebook.com/kulturnicentardubrava), Dubrava news (https://dubrava.com.hr/), Dubrava.hr (https://www.dubrava.hr/)</t>
  </si>
  <si>
    <t xml:space="preserve"> 17. siječnja 2023.</t>
  </si>
  <si>
    <t xml:space="preserve"> 19. prosinca 2023.</t>
  </si>
  <si>
    <t>Narodno sveučilište Dubrava, Kulturni centar, Dubrava 51 a</t>
  </si>
  <si>
    <t>djeca</t>
  </si>
  <si>
    <t>kulturno-obrazovni programi (plesni i rekreativni programi)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</si>
</sst>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EUR]"/>
    <numFmt numFmtId="165" formatCode="_-* #,##0.00\ [$EUR]_-;\-* #,##0.00\ [$EUR]_-;_-* &quot;-&quot;??\ [$EUR]_-;_-@_-"/>
  </numFmts>
  <fonts count="26" x14ac:knownFonts="1">
    <font>
      <sz val="11"/>
      <color theme="1"/>
      <name val="Calibri"/>
      <family val="2"/>
      <charset val="238"/>
      <scheme val="minor"/>
    </font>
    <font>
      <u/>
      <sz val="11"/>
      <color theme="10"/>
      <name val="Calibri"/>
      <family val="2"/>
      <charset val="238"/>
      <scheme val="minor"/>
    </font>
    <font>
      <b/>
      <sz val="16"/>
      <color theme="1" tint="0.249977111117893"/>
      <name val="Times New Roman"/>
      <family val="1"/>
      <charset val="238"/>
    </font>
    <font>
      <b/>
      <sz val="11"/>
      <color theme="1"/>
      <name val="Times New Roman"/>
      <family val="1"/>
      <charset val="238"/>
    </font>
    <font>
      <sz val="11"/>
      <color theme="1"/>
      <name val="Times New Roman"/>
      <family val="1"/>
      <charset val="238"/>
    </font>
    <font>
      <b/>
      <sz val="16"/>
      <color theme="1" tint="0.34998626667073579"/>
      <name val="Times New Roman"/>
      <family val="1"/>
      <charset val="238"/>
    </font>
    <font>
      <b/>
      <sz val="12"/>
      <color theme="1" tint="0.14999847407452621"/>
      <name val="Times New Roman"/>
      <family val="1"/>
      <charset val="238"/>
    </font>
    <font>
      <sz val="11"/>
      <color theme="0"/>
      <name val="Times New Roman"/>
      <family val="1"/>
      <charset val="238"/>
    </font>
    <font>
      <b/>
      <sz val="12"/>
      <color theme="1" tint="0.249977111117893"/>
      <name val="Times New Roman"/>
      <family val="1"/>
      <charset val="238"/>
    </font>
    <font>
      <sz val="12"/>
      <color theme="1" tint="0.14999847407452621"/>
      <name val="Times New Roman"/>
      <family val="1"/>
      <charset val="238"/>
    </font>
    <font>
      <i/>
      <sz val="11"/>
      <color theme="1" tint="0.14999847407452621"/>
      <name val="Times New Roman"/>
      <family val="1"/>
      <charset val="238"/>
    </font>
    <font>
      <sz val="12"/>
      <color theme="1"/>
      <name val="Times New Roman"/>
      <family val="1"/>
      <charset val="238"/>
    </font>
    <font>
      <b/>
      <sz val="12"/>
      <color theme="1"/>
      <name val="Times New Roman"/>
      <family val="1"/>
      <charset val="238"/>
    </font>
    <font>
      <b/>
      <u/>
      <sz val="12"/>
      <color rgb="FFFF0000"/>
      <name val="Times New Roman"/>
      <family val="1"/>
      <charset val="238"/>
    </font>
    <font>
      <b/>
      <sz val="12"/>
      <color theme="0"/>
      <name val="Times New Roman"/>
      <family val="1"/>
      <charset val="238"/>
    </font>
    <font>
      <sz val="11"/>
      <name val="Times New Roman"/>
      <family val="1"/>
      <charset val="238"/>
    </font>
    <font>
      <sz val="12"/>
      <name val="Times New Roman"/>
      <family val="1"/>
      <charset val="238"/>
    </font>
    <font>
      <b/>
      <sz val="12"/>
      <color rgb="FFFF0000"/>
      <name val="Times New Roman"/>
      <family val="1"/>
      <charset val="238"/>
    </font>
    <font>
      <sz val="12"/>
      <color theme="1"/>
      <name val="Times New Roman"/>
    </font>
    <font>
      <i/>
      <sz val="12"/>
      <color theme="1"/>
      <name val="Times New Roman"/>
      <family val="1"/>
      <charset val="238"/>
    </font>
    <font>
      <b/>
      <sz val="16"/>
      <color rgb="FFFF0000"/>
      <name val="Times New Roman"/>
      <family val="1"/>
      <charset val="238"/>
    </font>
    <font>
      <sz val="11"/>
      <name val="Times New Roman"/>
      <family val="1"/>
    </font>
    <font>
      <b/>
      <sz val="12"/>
      <name val="Times New Roman"/>
      <family val="1"/>
      <charset val="238"/>
    </font>
    <font>
      <sz val="11"/>
      <color rgb="FFC00000"/>
      <name val="Times New Roman"/>
      <family val="1"/>
      <charset val="238"/>
    </font>
    <font>
      <sz val="12"/>
      <color rgb="FFC00000"/>
      <name val="Times New Roman"/>
      <family val="1"/>
      <charset val="238"/>
    </font>
    <font>
      <sz val="11"/>
      <name val="Calibri"/>
      <family val="2"/>
      <charset val="238"/>
      <scheme val="minor"/>
    </font>
  </fonts>
  <fills count="4">
    <fill>
      <patternFill patternType="none"/>
    </fill>
    <fill>
      <patternFill patternType="gray125"/>
    </fill>
    <fill>
      <patternFill patternType="solid">
        <fgColor theme="8" tint="0.39997558519241921"/>
        <bgColor indexed="64"/>
      </patternFill>
    </fill>
    <fill>
      <patternFill patternType="solid">
        <fgColor theme="4" tint="-0.249977111117893"/>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s>
  <cellStyleXfs count="2">
    <xf numFmtId="0" fontId="0" fillId="0" borderId="0"/>
    <xf numFmtId="0" fontId="1" fillId="0" borderId="0" applyNumberFormat="0" applyFill="0" applyBorder="0" applyAlignment="0" applyProtection="0"/>
  </cellStyleXfs>
  <cellXfs count="94">
    <xf numFmtId="0" fontId="0" fillId="0" borderId="0" xfId="0"/>
    <xf numFmtId="0" fontId="2" fillId="0" borderId="0" xfId="0" applyFont="1" applyAlignment="1">
      <alignment horizontal="centerContinuous" vertical="center" wrapText="1"/>
    </xf>
    <xf numFmtId="0" fontId="3" fillId="0" borderId="0" xfId="0" applyFont="1" applyAlignment="1">
      <alignment horizontal="centerContinuous"/>
    </xf>
    <xf numFmtId="0" fontId="4" fillId="0" borderId="0" xfId="0" applyFont="1"/>
    <xf numFmtId="0" fontId="5" fillId="0" borderId="0" xfId="0" applyFont="1" applyAlignment="1">
      <alignment horizontal="right" vertical="center"/>
    </xf>
    <xf numFmtId="0" fontId="6" fillId="0" borderId="0" xfId="0" applyFont="1" applyAlignment="1">
      <alignment vertical="center"/>
    </xf>
    <xf numFmtId="0" fontId="7" fillId="0" borderId="0" xfId="0" applyFont="1" applyAlignment="1">
      <alignment horizontal="right" vertical="center"/>
    </xf>
    <xf numFmtId="0" fontId="2" fillId="0" borderId="0" xfId="0" applyFont="1" applyAlignment="1">
      <alignment horizontal="left" vertical="center"/>
    </xf>
    <xf numFmtId="0" fontId="3" fillId="0" borderId="0" xfId="0" applyFont="1"/>
    <xf numFmtId="0" fontId="8" fillId="2" borderId="1" xfId="0" applyFont="1" applyFill="1" applyBorder="1" applyAlignment="1">
      <alignment horizontal="left" vertical="center"/>
    </xf>
    <xf numFmtId="0" fontId="9" fillId="0" borderId="1" xfId="0" applyFont="1" applyBorder="1" applyAlignment="1">
      <alignment vertical="center" wrapText="1"/>
    </xf>
    <xf numFmtId="0" fontId="9" fillId="0" borderId="1" xfId="0" applyFont="1" applyBorder="1" applyAlignment="1">
      <alignment horizontal="left" vertical="center" wrapText="1"/>
    </xf>
    <xf numFmtId="164" fontId="9" fillId="0" borderId="1" xfId="0" applyNumberFormat="1" applyFont="1" applyBorder="1" applyAlignment="1">
      <alignment horizontal="left" vertical="center" wrapText="1"/>
    </xf>
    <xf numFmtId="14" fontId="4" fillId="0" borderId="1" xfId="0" applyNumberFormat="1" applyFont="1" applyBorder="1" applyAlignment="1">
      <alignment horizontal="left"/>
    </xf>
    <xf numFmtId="0" fontId="4" fillId="0" borderId="1" xfId="0" applyFont="1" applyBorder="1"/>
    <xf numFmtId="0" fontId="1" fillId="0" borderId="1" xfId="1" applyBorder="1"/>
    <xf numFmtId="0" fontId="4" fillId="0" borderId="1" xfId="0" applyFont="1" applyBorder="1" applyAlignment="1">
      <alignment horizontal="left"/>
    </xf>
    <xf numFmtId="0" fontId="4" fillId="0" borderId="1" xfId="0" applyFont="1" applyBorder="1" applyAlignment="1">
      <alignment horizontal="left" wrapText="1"/>
    </xf>
    <xf numFmtId="0" fontId="9" fillId="0" borderId="0" xfId="0" applyFont="1" applyAlignment="1">
      <alignment vertical="center" wrapText="1"/>
    </xf>
    <xf numFmtId="0" fontId="6" fillId="2" borderId="1" xfId="0" applyFont="1" applyFill="1" applyBorder="1" applyAlignment="1">
      <alignment horizontal="left" vertical="center" wrapText="1"/>
    </xf>
    <xf numFmtId="0" fontId="10" fillId="0" borderId="2" xfId="0" applyFont="1" applyBorder="1" applyAlignment="1">
      <alignment horizontal="left" vertical="center" wrapText="1"/>
    </xf>
    <xf numFmtId="0" fontId="11" fillId="0" borderId="2" xfId="0" applyFont="1" applyBorder="1" applyAlignment="1">
      <alignment horizontal="left" vertical="top" wrapText="1"/>
    </xf>
    <xf numFmtId="0" fontId="10" fillId="0" borderId="3" xfId="0" applyFont="1" applyBorder="1" applyAlignment="1">
      <alignment horizontal="left" vertical="center" wrapText="1"/>
    </xf>
    <xf numFmtId="0" fontId="11" fillId="0" borderId="3" xfId="0" applyFont="1" applyBorder="1" applyAlignment="1">
      <alignment horizontal="left" vertical="top" wrapText="1"/>
    </xf>
    <xf numFmtId="0" fontId="6" fillId="2" borderId="1" xfId="0" applyFont="1" applyFill="1" applyBorder="1" applyAlignment="1">
      <alignment horizontal="left" vertical="center"/>
    </xf>
    <xf numFmtId="0" fontId="10" fillId="0" borderId="0" xfId="0" applyFont="1" applyAlignment="1">
      <alignment vertical="center"/>
    </xf>
    <xf numFmtId="0" fontId="11" fillId="0" borderId="0" xfId="0" applyFont="1"/>
    <xf numFmtId="164" fontId="11" fillId="0" borderId="1" xfId="0" applyNumberFormat="1" applyFont="1" applyBorder="1" applyAlignment="1">
      <alignment horizontal="right" vertical="center"/>
    </xf>
    <xf numFmtId="0" fontId="9" fillId="0" borderId="1" xfId="0" applyFont="1" applyBorder="1" applyAlignment="1">
      <alignment vertical="center"/>
    </xf>
    <xf numFmtId="0" fontId="6" fillId="0" borderId="1" xfId="0" applyFont="1" applyBorder="1" applyAlignment="1">
      <alignment vertical="center" wrapText="1"/>
    </xf>
    <xf numFmtId="164" fontId="12" fillId="0" borderId="1" xfId="0" applyNumberFormat="1" applyFont="1" applyBorder="1"/>
    <xf numFmtId="0" fontId="10" fillId="0" borderId="0" xfId="0" applyFont="1"/>
    <xf numFmtId="0" fontId="13" fillId="0" borderId="4" xfId="1" applyFont="1" applyBorder="1" applyAlignment="1">
      <alignment vertical="center"/>
    </xf>
    <xf numFmtId="0" fontId="4" fillId="0" borderId="5" xfId="0" applyFont="1" applyBorder="1"/>
    <xf numFmtId="0" fontId="6" fillId="2" borderId="1" xfId="0" applyFont="1" applyFill="1" applyBorder="1" applyAlignment="1">
      <alignment horizontal="left" vertical="center" wrapText="1"/>
    </xf>
    <xf numFmtId="0" fontId="11" fillId="0" borderId="1" xfId="0" applyFont="1" applyBorder="1"/>
    <xf numFmtId="165" fontId="11" fillId="0" borderId="1" xfId="0" applyNumberFormat="1" applyFont="1" applyBorder="1"/>
    <xf numFmtId="0" fontId="11" fillId="0" borderId="0" xfId="0" applyFont="1" applyAlignment="1">
      <alignment vertical="center" wrapText="1"/>
    </xf>
    <xf numFmtId="0" fontId="12" fillId="2" borderId="1" xfId="0" applyFont="1" applyFill="1" applyBorder="1" applyAlignment="1">
      <alignment horizontal="left" vertical="center" wrapText="1"/>
    </xf>
    <xf numFmtId="0" fontId="11" fillId="0" borderId="1" xfId="0" applyFont="1" applyBorder="1" applyAlignment="1">
      <alignment wrapText="1"/>
    </xf>
    <xf numFmtId="0" fontId="14" fillId="3" borderId="1" xfId="0" applyFont="1" applyFill="1" applyBorder="1" applyAlignment="1">
      <alignment horizontal="left" vertical="center" wrapText="1"/>
    </xf>
    <xf numFmtId="164" fontId="4" fillId="0" borderId="1" xfId="0" applyNumberFormat="1" applyFont="1" applyBorder="1"/>
    <xf numFmtId="0" fontId="9" fillId="0" borderId="1" xfId="0" applyFont="1" applyBorder="1" applyAlignment="1">
      <alignment horizontal="left" vertical="center"/>
    </xf>
    <xf numFmtId="0" fontId="9" fillId="0" borderId="1" xfId="0" applyFont="1" applyBorder="1" applyAlignment="1">
      <alignment wrapText="1"/>
    </xf>
    <xf numFmtId="14" fontId="15" fillId="0" borderId="1" xfId="0" applyNumberFormat="1" applyFont="1" applyBorder="1"/>
    <xf numFmtId="0" fontId="15" fillId="0" borderId="1" xfId="0" applyFont="1" applyBorder="1"/>
    <xf numFmtId="0" fontId="16" fillId="0" borderId="0" xfId="0" applyFont="1" applyAlignment="1">
      <alignment vertical="center" wrapText="1"/>
    </xf>
    <xf numFmtId="0" fontId="15" fillId="0" borderId="0" xfId="0" applyFont="1"/>
    <xf numFmtId="164" fontId="15" fillId="0" borderId="1" xfId="0" applyNumberFormat="1" applyFont="1" applyBorder="1"/>
    <xf numFmtId="0" fontId="6" fillId="0" borderId="1" xfId="0" applyFont="1" applyBorder="1"/>
    <xf numFmtId="164" fontId="16" fillId="0" borderId="1" xfId="0" applyNumberFormat="1" applyFont="1" applyBorder="1" applyAlignment="1">
      <alignment horizontal="right"/>
    </xf>
    <xf numFmtId="0" fontId="9" fillId="0" borderId="1" xfId="0" applyFont="1" applyBorder="1"/>
    <xf numFmtId="0" fontId="17" fillId="0" borderId="0" xfId="0" applyFont="1"/>
    <xf numFmtId="0" fontId="11" fillId="0" borderId="0" xfId="0" applyFont="1" applyAlignment="1">
      <alignment vertical="center"/>
    </xf>
    <xf numFmtId="164" fontId="11" fillId="0" borderId="0" xfId="0" applyNumberFormat="1" applyFont="1" applyAlignment="1">
      <alignment horizontal="center" vertical="center"/>
    </xf>
    <xf numFmtId="164" fontId="11" fillId="0" borderId="1" xfId="0" applyNumberFormat="1" applyFont="1" applyBorder="1" applyAlignment="1">
      <alignment horizontal="right"/>
    </xf>
    <xf numFmtId="164" fontId="18" fillId="0" borderId="1" xfId="0" applyNumberFormat="1" applyFont="1" applyBorder="1" applyAlignment="1">
      <alignment horizontal="right"/>
    </xf>
    <xf numFmtId="164" fontId="11" fillId="0" borderId="2" xfId="0" applyNumberFormat="1" applyFont="1" applyBorder="1" applyAlignment="1">
      <alignment horizontal="right"/>
    </xf>
    <xf numFmtId="0" fontId="11" fillId="0" borderId="0" xfId="0" applyFont="1" applyAlignment="1">
      <alignment horizontal="right"/>
    </xf>
    <xf numFmtId="164" fontId="11" fillId="0" borderId="0" xfId="0" applyNumberFormat="1" applyFont="1" applyAlignment="1">
      <alignment horizontal="right"/>
    </xf>
    <xf numFmtId="0" fontId="10" fillId="0" borderId="1" xfId="0" applyFont="1" applyBorder="1" applyAlignment="1">
      <alignment vertical="center" wrapText="1"/>
    </xf>
    <xf numFmtId="0" fontId="11" fillId="0" borderId="1" xfId="0" applyFont="1" applyBorder="1" applyAlignment="1">
      <alignment horizontal="left" vertical="top" wrapText="1"/>
    </xf>
    <xf numFmtId="164" fontId="18" fillId="0" borderId="0" xfId="0" applyNumberFormat="1" applyFont="1" applyAlignment="1">
      <alignment horizontal="right"/>
    </xf>
    <xf numFmtId="0" fontId="18" fillId="0" borderId="0" xfId="0" applyFont="1" applyAlignment="1">
      <alignment horizontal="right"/>
    </xf>
    <xf numFmtId="0" fontId="18" fillId="0" borderId="0" xfId="0" applyFont="1"/>
    <xf numFmtId="0" fontId="15" fillId="0" borderId="1" xfId="0" applyFont="1" applyBorder="1" applyAlignment="1">
      <alignment horizontal="left"/>
    </xf>
    <xf numFmtId="0" fontId="16" fillId="0" borderId="1" xfId="0" applyFont="1" applyBorder="1" applyAlignment="1">
      <alignment vertical="top" wrapText="1"/>
    </xf>
    <xf numFmtId="0" fontId="21" fillId="0" borderId="1" xfId="1" applyFont="1" applyBorder="1"/>
    <xf numFmtId="0" fontId="16" fillId="0" borderId="1" xfId="0" applyFont="1" applyBorder="1"/>
    <xf numFmtId="0" fontId="16" fillId="0" borderId="1" xfId="0" quotePrefix="1" applyFont="1" applyBorder="1"/>
    <xf numFmtId="0" fontId="15" fillId="0" borderId="1" xfId="0" quotePrefix="1" applyFont="1" applyBorder="1"/>
    <xf numFmtId="164" fontId="16" fillId="0" borderId="0" xfId="0" applyNumberFormat="1" applyFont="1" applyAlignment="1">
      <alignment horizontal="right"/>
    </xf>
    <xf numFmtId="0" fontId="16" fillId="0" borderId="0" xfId="0" applyFont="1" applyAlignment="1">
      <alignment horizontal="right"/>
    </xf>
    <xf numFmtId="164" fontId="16" fillId="0" borderId="2" xfId="0" applyNumberFormat="1" applyFont="1" applyBorder="1" applyAlignment="1">
      <alignment horizontal="right"/>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4" fontId="4" fillId="0" borderId="0" xfId="0" applyNumberFormat="1" applyFont="1"/>
    <xf numFmtId="164" fontId="16" fillId="0" borderId="1" xfId="0" applyNumberFormat="1" applyFont="1" applyBorder="1" applyAlignment="1">
      <alignment horizontal="right" vertical="center"/>
    </xf>
    <xf numFmtId="164" fontId="22" fillId="0" borderId="1" xfId="0" applyNumberFormat="1" applyFont="1" applyBorder="1"/>
    <xf numFmtId="0" fontId="11" fillId="0" borderId="1" xfId="0" applyFont="1" applyBorder="1" applyAlignment="1">
      <alignment horizontal="left"/>
    </xf>
    <xf numFmtId="0" fontId="11" fillId="0" borderId="0" xfId="0" applyFont="1" applyAlignment="1">
      <alignment horizontal="left" vertical="center" wrapText="1"/>
    </xf>
    <xf numFmtId="0" fontId="4" fillId="0" borderId="0" xfId="0" applyFont="1" applyAlignment="1">
      <alignment horizontal="left"/>
    </xf>
    <xf numFmtId="0" fontId="6" fillId="0" borderId="1" xfId="0" applyFont="1" applyBorder="1" applyAlignment="1">
      <alignment horizontal="left" vertical="center" wrapText="1"/>
    </xf>
    <xf numFmtId="164" fontId="15" fillId="0" borderId="1" xfId="0" applyNumberFormat="1" applyFont="1" applyBorder="1" applyAlignment="1">
      <alignment horizontal="left"/>
    </xf>
    <xf numFmtId="4" fontId="15" fillId="0" borderId="1" xfId="0" applyNumberFormat="1" applyFont="1" applyBorder="1"/>
    <xf numFmtId="4" fontId="16" fillId="0" borderId="1" xfId="0" applyNumberFormat="1" applyFont="1" applyBorder="1" applyAlignment="1">
      <alignment horizontal="right"/>
    </xf>
    <xf numFmtId="0" fontId="10" fillId="0" borderId="6" xfId="0" applyFont="1" applyBorder="1" applyAlignment="1">
      <alignment horizontal="left" vertical="center" wrapText="1"/>
    </xf>
    <xf numFmtId="0" fontId="16" fillId="0" borderId="6" xfId="0" applyFont="1" applyBorder="1" applyAlignment="1">
      <alignment horizontal="left" vertical="top" wrapText="1"/>
    </xf>
    <xf numFmtId="0" fontId="23" fillId="0" borderId="0" xfId="0" applyFont="1"/>
    <xf numFmtId="164" fontId="24" fillId="0" borderId="1" xfId="0" applyNumberFormat="1" applyFont="1" applyBorder="1" applyAlignment="1">
      <alignment horizontal="right"/>
    </xf>
    <xf numFmtId="0" fontId="11" fillId="0" borderId="0" xfId="0" applyFont="1" applyAlignment="1">
      <alignment vertical="top" wrapText="1"/>
    </xf>
    <xf numFmtId="0" fontId="25" fillId="0" borderId="1" xfId="1" applyFont="1" applyBorder="1"/>
    <xf numFmtId="0" fontId="11" fillId="0" borderId="1" xfId="0" quotePrefix="1" applyFont="1" applyBorder="1"/>
    <xf numFmtId="0" fontId="16" fillId="0" borderId="1" xfId="0" applyFont="1" applyBorder="1" applyAlignment="1">
      <alignment horizontal="left" vertical="top" wrapText="1"/>
    </xf>
  </cellXfs>
  <cellStyles count="2">
    <cellStyle name="Hiperveza" xfId="1" builtinId="8"/>
    <cellStyle name="Normalno" xfId="0" builtinId="0"/>
  </cellStyles>
  <dxfs count="96">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Unos!A1"/></Relationships>
</file>

<file path=xl/drawings/_rels/drawing2.xml.rels><?xml version="1.0" encoding="UTF-8" standalone="yes"?>
<Relationships xmlns="http://schemas.openxmlformats.org/package/2006/relationships"><Relationship Id="rId1" Type="http://schemas.openxmlformats.org/officeDocument/2006/relationships/hyperlink" Target="#Unos!A1"/></Relationships>
</file>

<file path=xl/drawings/_rels/drawing3.xml.rels><?xml version="1.0" encoding="UTF-8" standalone="yes"?>
<Relationships xmlns="http://schemas.openxmlformats.org/package/2006/relationships"><Relationship Id="rId1" Type="http://schemas.openxmlformats.org/officeDocument/2006/relationships/hyperlink" Target="#Unos!A1"/></Relationships>
</file>

<file path=xl/drawings/_rels/drawing4.xml.rels><?xml version="1.0" encoding="UTF-8" standalone="yes"?>
<Relationships xmlns="http://schemas.openxmlformats.org/package/2006/relationships"><Relationship Id="rId1" Type="http://schemas.openxmlformats.org/officeDocument/2006/relationships/hyperlink" Target="#Unos!A1"/></Relationships>
</file>

<file path=xl/drawings/_rels/drawing5.xml.rels><?xml version="1.0" encoding="UTF-8" standalone="yes"?>
<Relationships xmlns="http://schemas.openxmlformats.org/package/2006/relationships"><Relationship Id="rId1" Type="http://schemas.openxmlformats.org/officeDocument/2006/relationships/hyperlink" Target="#Unos!A1"/></Relationships>
</file>

<file path=xl/drawings/_rels/drawing6.xml.rels><?xml version="1.0" encoding="UTF-8" standalone="yes"?>
<Relationships xmlns="http://schemas.openxmlformats.org/package/2006/relationships"><Relationship Id="rId1" Type="http://schemas.openxmlformats.org/officeDocument/2006/relationships/hyperlink" Target="#Unos!A1"/></Relationships>
</file>

<file path=xl/drawings/_rels/drawing7.xml.rels><?xml version="1.0" encoding="UTF-8" standalone="yes"?>
<Relationships xmlns="http://schemas.openxmlformats.org/package/2006/relationships"><Relationship Id="rId1" Type="http://schemas.openxmlformats.org/officeDocument/2006/relationships/hyperlink" Target="#Unos!A1"/></Relationships>
</file>

<file path=xl/drawings/_rels/drawing8.xml.rels><?xml version="1.0" encoding="UTF-8" standalone="yes"?>
<Relationships xmlns="http://schemas.openxmlformats.org/package/2006/relationships"><Relationship Id="rId1" Type="http://schemas.openxmlformats.org/officeDocument/2006/relationships/hyperlink" Target="#Unos!A1"/></Relationships>
</file>

<file path=xl/drawings/drawing1.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7920AC63-4CA8-4B0A-8B9A-80D33A8A6498}"/>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C6EFD2F-5DD9-4031-A2EE-2E44A968C24F}"/>
            </a:ext>
          </a:extLst>
        </xdr:cNvPr>
        <xdr:cNvSpPr/>
      </xdr:nvSpPr>
      <xdr:spPr>
        <a:xfrm>
          <a:off x="1828800" y="104775"/>
          <a:ext cx="1219200" cy="381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1F2298E-9EEB-4A56-AB15-2F28FCD0CD5C}"/>
            </a:ext>
          </a:extLst>
        </xdr:cNvPr>
        <xdr:cNvSpPr/>
      </xdr:nvSpPr>
      <xdr:spPr>
        <a:xfrm>
          <a:off x="1828800" y="104775"/>
          <a:ext cx="1219200" cy="381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B8C54FE-A107-48B7-90F5-AEAF0BE717C2}"/>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19A6AE0-16B7-4E5D-ACB2-05655E4218C2}"/>
            </a:ext>
          </a:extLst>
        </xdr:cNvPr>
        <xdr:cNvSpPr/>
      </xdr:nvSpPr>
      <xdr:spPr>
        <a:xfrm>
          <a:off x="8620125"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382F574-892A-4C56-A93E-FB20F500FCCF}"/>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753DBC6-7669-4A6F-8766-AD9766AA7E2D}"/>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8745E89-4ECD-4049-A180-6DC7D82EC790}"/>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70A011-3CE1-43D5-AD0F-39FBF94B82D1}" name="Table2" displayName="Table2" ref="A4:E22" totalsRowCount="1" headerRowDxfId="95" dataDxfId="94">
  <autoFilter ref="A4:E21" xr:uid="{00000000-0009-0000-0100-000001000000}"/>
  <tableColumns count="5">
    <tableColumn id="1" xr3:uid="{E2CE4F82-D3B2-45D4-9DDC-6DD0A01E42A1}" name="Redni broj" totalsRowLabel="Total" dataDxfId="92" totalsRowDxfId="93"/>
    <tableColumn id="2" xr3:uid="{0C705C17-FB97-49BE-A9D8-68F864347C98}" name="Programski izdaci (sve troškove potrebno je specificirati)" dataDxfId="90" totalsRowDxfId="91"/>
    <tableColumn id="3" xr3:uid="{82E13430-C2B3-49E5-AE28-2A20A2A534D4}" name="SREDSTVA GRADSKOG UREDA ZA KULTURU " dataDxfId="88" totalsRowDxfId="89"/>
    <tableColumn id="4" xr3:uid="{A094F30B-7FBE-4A9E-9726-7F73F619B226}" name="SREDSTVA IZ OSTALIH IZVORA" dataDxfId="86" totalsRowDxfId="87"/>
    <tableColumn id="5" xr3:uid="{F7F7CFE3-44A9-48DC-9637-64CF064D55BC}" name="UKUPNO" totalsRowFunction="sum" dataDxfId="84" totalsRowDxfId="85">
      <calculatedColumnFormula>SUM(Table2[[#This Row],[SREDSTVA GRADSKOG UREDA ZA KULTURU ]:[SREDSTVA IZ OSTALIH IZVORA]])</calculatedColumnFormula>
    </tableColumn>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B7DE663-3948-4EDB-B614-4BEAEAE1033D}" name="Table23" displayName="Table23" ref="A4:E22" totalsRowCount="1" headerRowDxfId="83" dataDxfId="82">
  <autoFilter ref="A4:E21" xr:uid="{00000000-0009-0000-0100-000001000000}"/>
  <tableColumns count="5">
    <tableColumn id="1" xr3:uid="{00000000-0010-0000-0000-000001000000}" name="Redni broj" totalsRowLabel="Total" dataDxfId="80" totalsRowDxfId="81"/>
    <tableColumn id="2" xr3:uid="{00000000-0010-0000-0000-000002000000}" name="Programski izdaci (sve troškove potrebno je specificirati)" dataDxfId="78" totalsRowDxfId="79"/>
    <tableColumn id="3" xr3:uid="{00000000-0010-0000-0000-000003000000}" name="SREDSTVA GRADSKOG UREDA ZA KULTURU " dataDxfId="76" totalsRowDxfId="77"/>
    <tableColumn id="4" xr3:uid="{00000000-0010-0000-0000-000004000000}" name="SREDSTVA IZ OSTALIH IZVORA" dataDxfId="74" totalsRowDxfId="75"/>
    <tableColumn id="5" xr3:uid="{00000000-0010-0000-0000-000005000000}" name="UKUPNO" totalsRowFunction="sum" dataDxfId="72" totalsRowDxfId="73">
      <calculatedColumnFormula>SUM(Table23[[#This Row],[SREDSTVA GRADSKOG UREDA ZA KULTURU ]:[SREDSTVA IZ OSTALIH IZVORA]])</calculatedColumnFormula>
    </tableColumn>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D0A7585-C111-4BB8-BE2F-8AEE61FC76B7}" name="Table24" displayName="Table24" ref="A4:E22" totalsRowCount="1" headerRowDxfId="71" dataDxfId="70">
  <autoFilter ref="A4:E21" xr:uid="{00000000-0009-0000-0100-000001000000}"/>
  <tableColumns count="5">
    <tableColumn id="1" xr3:uid="{00000000-0010-0000-0000-000001000000}" name="Redni broj" totalsRowLabel="Total" dataDxfId="68" totalsRowDxfId="69"/>
    <tableColumn id="2" xr3:uid="{00000000-0010-0000-0000-000002000000}" name="Programski izdaci (sve troškove potrebno je specificirati)" dataDxfId="66" totalsRowDxfId="67"/>
    <tableColumn id="3" xr3:uid="{00000000-0010-0000-0000-000003000000}" name="SREDSTVA GRADSKOG UREDA ZA KULTURU " dataDxfId="64" totalsRowDxfId="65"/>
    <tableColumn id="4" xr3:uid="{00000000-0010-0000-0000-000004000000}" name="SREDSTVA IZ OSTALIH IZVORA" dataDxfId="62" totalsRowDxfId="63"/>
    <tableColumn id="5" xr3:uid="{00000000-0010-0000-0000-000005000000}" name="UKUPNO" totalsRowFunction="sum" dataDxfId="60" totalsRowDxfId="61">
      <calculatedColumnFormula>SUM(Table24[[#This Row],[SREDSTVA GRADSKOG UREDA ZA KULTURU ]:[SREDSTVA IZ OSTALIH IZVORA]])</calculatedColumnFormula>
    </tableColumn>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2079FE5-5047-4886-9060-2B696F467CC9}" name="Table25" displayName="Table25" ref="A4:E22" totalsRowCount="1" headerRowDxfId="59" dataDxfId="58">
  <autoFilter ref="A4:E21" xr:uid="{00000000-0009-0000-0100-000001000000}"/>
  <tableColumns count="5">
    <tableColumn id="1" xr3:uid="{8E3CFF9D-4814-43BD-AA36-552165D54372}" name="Redni broj" totalsRowLabel="Total" dataDxfId="56" totalsRowDxfId="57"/>
    <tableColumn id="2" xr3:uid="{A4861D8B-E9B8-404D-B936-7C8BE364CC99}" name="Programski izdaci (sve troškove potrebno je specificirati)" dataDxfId="54" totalsRowDxfId="55"/>
    <tableColumn id="3" xr3:uid="{19540CD4-78DB-43F9-BA95-E17E76CB7707}" name="SREDSTVA GRADSKOG UREDA ZA KULTURU " dataDxfId="52" totalsRowDxfId="53"/>
    <tableColumn id="4" xr3:uid="{7EF4696D-A286-4082-8714-CA6C7AEBB2DF}" name="SREDSTVA IZ OSTALIH IZVORA" dataDxfId="50" totalsRowDxfId="51"/>
    <tableColumn id="5" xr3:uid="{5EEE2FFF-026C-4FA9-9178-7AE3B1716418}" name="UKUPNO" totalsRowFunction="sum" dataDxfId="48" totalsRowDxfId="49">
      <calculatedColumnFormula>SUM(Table25[[#This Row],[SREDSTVA GRADSKOG UREDA ZA KULTURU ]:[SREDSTVA IZ OSTALIH IZVORA]])</calculatedColumnFormula>
    </tableColumn>
  </tableColumns>
  <tableStyleInfo name="TableStyleLight1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9AB2FEF-1B63-4954-828B-C6A12CA66D40}" name="Table26" displayName="Table26" ref="A4:E22" totalsRowCount="1" headerRowDxfId="47" dataDxfId="46">
  <autoFilter ref="A4:E21" xr:uid="{00000000-0009-0000-0100-000001000000}"/>
  <tableColumns count="5">
    <tableColumn id="1" xr3:uid="{B7E32255-4BF0-469B-BCA4-D171FF2A7E38}" name="Redni broj" totalsRowLabel="Total" dataDxfId="44" totalsRowDxfId="45"/>
    <tableColumn id="2" xr3:uid="{9CD27967-19AB-4A29-8770-B18D32539850}" name="Programski izdaci (sve troškove potrebno je specificirati)" dataDxfId="42" totalsRowDxfId="43"/>
    <tableColumn id="3" xr3:uid="{6B61252D-3582-47DA-89E7-DFC3C44850FE}" name="SREDSTVA GRADSKOG UREDA ZA KULTURU " dataDxfId="40" totalsRowDxfId="41"/>
    <tableColumn id="4" xr3:uid="{356A756D-B413-40BD-8CF5-4060F3BD3725}" name="SREDSTVA IZ OSTALIH IZVORA" dataDxfId="38" totalsRowDxfId="39"/>
    <tableColumn id="5" xr3:uid="{8264099B-3497-43DF-A91B-1034A59D841B}" name="UKUPNO" totalsRowFunction="sum" dataDxfId="36" totalsRowDxfId="37">
      <calculatedColumnFormula>SUM(Table26[[#This Row],[SREDSTVA GRADSKOG UREDA ZA KULTURU ]:[SREDSTVA IZ OSTALIH IZVORA]])</calculatedColumnFormula>
    </tableColumn>
  </tableColumns>
  <tableStyleInfo name="TableStyleLight1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D1FD6C3-FF57-4193-8955-93C909A7C49D}" name="Table27" displayName="Table27" ref="A4:E22" totalsRowCount="1" headerRowDxfId="35" dataDxfId="34">
  <autoFilter ref="A4:E21" xr:uid="{00000000-0009-0000-0100-000001000000}"/>
  <tableColumns count="5">
    <tableColumn id="1" xr3:uid="{8744896F-D9D1-42FB-9C6B-4E5CFCA8C2EB}" name="Redni broj" totalsRowLabel="Total" dataDxfId="32" totalsRowDxfId="33"/>
    <tableColumn id="2" xr3:uid="{2F5C70A5-BCC3-42D9-9E7A-8C29017268E3}" name="Programski izdaci (sve troškove potrebno je specificirati)" dataDxfId="30" totalsRowDxfId="31"/>
    <tableColumn id="3" xr3:uid="{1CCE73A7-6BA6-43D7-A00B-4AE7BB1C0983}" name="SREDSTVA GRADSKOG UREDA ZA KULTURU " dataDxfId="28" totalsRowDxfId="29"/>
    <tableColumn id="4" xr3:uid="{5C14EA59-1A75-4315-AF5B-ED8B6D1D6840}" name="SREDSTVA IZ OSTALIH IZVORA" dataDxfId="26" totalsRowDxfId="27"/>
    <tableColumn id="5" xr3:uid="{EC3AAB6F-D8D3-421C-8215-624D7A83A3C8}" name="UKUPNO" totalsRowFunction="sum" dataDxfId="24" totalsRowDxfId="25">
      <calculatedColumnFormula>SUM(Table27[[#This Row],[SREDSTVA GRADSKOG UREDA ZA KULTURU ]:[SREDSTVA IZ OSTALIH IZVORA]])</calculatedColumnFormula>
    </tableColumn>
  </tableColumns>
  <tableStyleInfo name="TableStyleLight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44A3817-DDD5-43F0-AABF-8807B2DA9801}" name="Table28" displayName="Table28" ref="A4:E22" totalsRowCount="1" headerRowDxfId="23" dataDxfId="22">
  <autoFilter ref="A4:E21" xr:uid="{00000000-0009-0000-0100-000001000000}"/>
  <tableColumns count="5">
    <tableColumn id="1" xr3:uid="{844E674B-038F-4848-9EBA-F504051EC8D1}" name="Redni broj" totalsRowLabel="Total" dataDxfId="20" totalsRowDxfId="21"/>
    <tableColumn id="2" xr3:uid="{7E6820AE-2C9B-4C2E-9903-7E948D6CBD9A}" name="Programski izdaci (sve troškove potrebno je specificirati)" dataDxfId="18" totalsRowDxfId="19"/>
    <tableColumn id="3" xr3:uid="{819B14F3-6A6D-4D4B-AC8E-C81B4963050D}" name="SREDSTVA GRADSKOG UREDA ZA KULTURU " dataDxfId="16" totalsRowDxfId="17"/>
    <tableColumn id="4" xr3:uid="{7504B1DD-2924-4BA2-9F55-6FA36BE481F5}" name="SREDSTVA IZ OSTALIH IZVORA" dataDxfId="14" totalsRowDxfId="15"/>
    <tableColumn id="5" xr3:uid="{34BB3041-6942-48C2-A9C4-6595FDC0F865}" name="UKUPNO" totalsRowFunction="sum" dataDxfId="12" totalsRowDxfId="13">
      <calculatedColumnFormula>SUM(Table28[[#This Row],[SREDSTVA GRADSKOG UREDA ZA KULTURU ]:[SREDSTVA IZ OSTALIH IZVORA]])</calculatedColumnFormula>
    </tableColumn>
  </tableColumns>
  <tableStyleInfo name="TableStyleLight1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831221D-DD89-4E63-A0E5-6C77E48D5695}" name="Table29" displayName="Table29" ref="A4:E22" totalsRowCount="1" headerRowDxfId="11" dataDxfId="10">
  <autoFilter ref="A4:E21" xr:uid="{00000000-0009-0000-0100-000001000000}"/>
  <tableColumns count="5">
    <tableColumn id="1" xr3:uid="{31890102-92BA-4567-B22C-AF00DA5C6087}" name="Redni broj" totalsRowLabel="Total" dataDxfId="8" totalsRowDxfId="9"/>
    <tableColumn id="2" xr3:uid="{09512E67-390A-4FF7-B7E5-D8918F9836E6}" name="Programski izdaci (sve troškove potrebno je specificirati)" dataDxfId="6" totalsRowDxfId="7"/>
    <tableColumn id="3" xr3:uid="{1B1BDE0D-BD2C-407A-B0E7-68FD7C053A6B}" name="SREDSTVA GRADSKOG UREDA ZA KULTURU " dataDxfId="4" totalsRowDxfId="5"/>
    <tableColumn id="4" xr3:uid="{8EAF72CF-E4AE-4AD6-B7DE-C6E25517758A}" name="SREDSTVA IZ OSTALIH IZVORA" dataDxfId="2" totalsRowDxfId="3"/>
    <tableColumn id="5" xr3:uid="{5E310B9F-42AE-4588-9F60-54D6E9F80F2D}" name="UKUPNO" totalsRowFunction="sum" dataDxfId="0" totalsRowDxfId="1">
      <calculatedColumnFormula>SUM(Table29[[#This Row],[SREDSTVA GRADSKOG UREDA ZA KULTURU ]:[SREDSTVA IZ OSTALIH IZVORA]])</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s-dubrava@ns-dubrava.hr"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ns-dubrava.hr/" TargetMode="External"/><Relationship Id="rId1" Type="http://schemas.openxmlformats.org/officeDocument/2006/relationships/hyperlink" Target="mailto:ns-dubrava@ns-dubrava.hr" TargetMode="External"/></Relationships>
</file>

<file path=xl/worksheets/_rels/sheet12.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ns-dubrava@ns-dubrava.hr" TargetMode="External"/></Relationships>
</file>

<file path=xl/worksheets/_rels/sheet1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ns-dubrava@ns-dubrava.hr" TargetMode="External"/></Relationships>
</file>

<file path=xl/worksheets/_rels/sheet16.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s-dubrava@ns-dubrava.hr"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ns-dubrava.hr/" TargetMode="External"/><Relationship Id="rId1" Type="http://schemas.openxmlformats.org/officeDocument/2006/relationships/hyperlink" Target="mailto:ns-dubrava@ns-dubrava.hr"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ns-dubrava@ns-dubrava.hr"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ns-dubrava@ns-dubrava.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AD787-6082-4F21-9B2F-944A53F0A085}">
  <sheetPr>
    <tabColor theme="8" tint="-0.249977111117893"/>
  </sheetPr>
  <dimension ref="B3:E161"/>
  <sheetViews>
    <sheetView zoomScale="77" zoomScaleNormal="77" workbookViewId="0">
      <pane ySplit="5" topLeftCell="A129" activePane="bottomLeft" state="frozen"/>
      <selection pane="bottomLeft" activeCell="B167" sqref="B167"/>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0</v>
      </c>
      <c r="C3" s="2"/>
    </row>
    <row r="4" spans="2:5" ht="20.25" x14ac:dyDescent="0.25">
      <c r="B4" s="1"/>
      <c r="C4" s="2"/>
    </row>
    <row r="5" spans="2:5" ht="20.25" x14ac:dyDescent="0.25">
      <c r="B5" s="4" t="s">
        <v>1</v>
      </c>
      <c r="C5" s="5" t="s">
        <v>2</v>
      </c>
      <c r="D5" s="6"/>
      <c r="E5" s="6"/>
    </row>
    <row r="6" spans="2:5" ht="20.25" x14ac:dyDescent="0.25">
      <c r="B6" s="7"/>
      <c r="C6" s="8"/>
    </row>
    <row r="7" spans="2:5" ht="21.75" customHeight="1" x14ac:dyDescent="0.25">
      <c r="B7" s="9" t="s">
        <v>3</v>
      </c>
      <c r="C7" s="9"/>
    </row>
    <row r="8" spans="2:5" ht="5.25" customHeight="1" x14ac:dyDescent="0.25"/>
    <row r="9" spans="2:5" ht="15.75" x14ac:dyDescent="0.25">
      <c r="B9" s="10" t="s">
        <v>4</v>
      </c>
      <c r="C9" s="10"/>
    </row>
    <row r="10" spans="2:5" ht="15.75" x14ac:dyDescent="0.25">
      <c r="B10" s="10" t="s">
        <v>5</v>
      </c>
      <c r="C10" s="11"/>
    </row>
    <row r="11" spans="2:5" ht="15.75" x14ac:dyDescent="0.25">
      <c r="B11" s="10" t="s">
        <v>6</v>
      </c>
      <c r="C11" s="12"/>
    </row>
    <row r="12" spans="2:5" ht="15.75" x14ac:dyDescent="0.25">
      <c r="B12" s="10" t="s">
        <v>7</v>
      </c>
      <c r="C12" s="13"/>
    </row>
    <row r="13" spans="2:5" ht="15.75" x14ac:dyDescent="0.25">
      <c r="B13" s="10" t="s">
        <v>8</v>
      </c>
      <c r="C13" s="14" t="s">
        <v>9</v>
      </c>
    </row>
    <row r="14" spans="2:5" ht="15.75" x14ac:dyDescent="0.25">
      <c r="B14" s="10" t="s">
        <v>10</v>
      </c>
      <c r="C14" s="15" t="s">
        <v>11</v>
      </c>
    </row>
    <row r="15" spans="2:5" ht="15.75" x14ac:dyDescent="0.25">
      <c r="B15" s="10" t="s">
        <v>12</v>
      </c>
      <c r="C15" s="16"/>
    </row>
    <row r="16" spans="2:5" ht="15.75" x14ac:dyDescent="0.25">
      <c r="B16" s="10" t="s">
        <v>13</v>
      </c>
      <c r="C16" s="14" t="s">
        <v>14</v>
      </c>
    </row>
    <row r="17" spans="2:3" ht="15.75" x14ac:dyDescent="0.25">
      <c r="B17" s="10" t="s">
        <v>15</v>
      </c>
      <c r="C17" s="16" t="s">
        <v>16</v>
      </c>
    </row>
    <row r="18" spans="2:3" ht="30" x14ac:dyDescent="0.25">
      <c r="B18" s="10" t="s">
        <v>17</v>
      </c>
      <c r="C18" s="17" t="s">
        <v>18</v>
      </c>
    </row>
    <row r="19" spans="2:3" ht="15.75" x14ac:dyDescent="0.25">
      <c r="B19" s="10" t="s">
        <v>19</v>
      </c>
      <c r="C19" s="16" t="s">
        <v>20</v>
      </c>
    </row>
    <row r="20" spans="2:3" ht="15.75" x14ac:dyDescent="0.25">
      <c r="B20" s="10" t="s">
        <v>21</v>
      </c>
      <c r="C20" s="16">
        <v>1920</v>
      </c>
    </row>
    <row r="21" spans="2:3" ht="15.75" x14ac:dyDescent="0.25">
      <c r="B21" s="10" t="s">
        <v>22</v>
      </c>
      <c r="C21" s="16">
        <v>154</v>
      </c>
    </row>
    <row r="22" spans="2:3" ht="15" customHeight="1" x14ac:dyDescent="0.25">
      <c r="B22" s="18"/>
    </row>
    <row r="23" spans="2:3" ht="23.25" customHeight="1" x14ac:dyDescent="0.25">
      <c r="B23" s="19" t="s">
        <v>23</v>
      </c>
      <c r="C23" s="19"/>
    </row>
    <row r="24" spans="2:3" ht="265.5" customHeight="1" x14ac:dyDescent="0.25">
      <c r="B24" s="20" t="s">
        <v>24</v>
      </c>
      <c r="C24" s="21" t="s">
        <v>25</v>
      </c>
    </row>
    <row r="25" spans="2:3" ht="360.75" customHeight="1" x14ac:dyDescent="0.25">
      <c r="B25" s="22"/>
      <c r="C25" s="23"/>
    </row>
    <row r="26" spans="2:3" ht="8.25" customHeight="1" x14ac:dyDescent="0.25">
      <c r="B26" s="18"/>
    </row>
    <row r="27" spans="2:3" ht="22.5" customHeight="1" x14ac:dyDescent="0.25">
      <c r="B27" s="24" t="s">
        <v>26</v>
      </c>
      <c r="C27" s="24"/>
    </row>
    <row r="28" spans="2:3" ht="15.75" x14ac:dyDescent="0.25">
      <c r="B28" s="25" t="s">
        <v>27</v>
      </c>
      <c r="C28" s="26"/>
    </row>
    <row r="29" spans="2:3" ht="31.5" x14ac:dyDescent="0.25">
      <c r="B29" s="10" t="s">
        <v>28</v>
      </c>
      <c r="C29" s="27"/>
    </row>
    <row r="30" spans="2:3" ht="15.75" x14ac:dyDescent="0.25">
      <c r="B30" s="28" t="s">
        <v>29</v>
      </c>
      <c r="C30" s="27"/>
    </row>
    <row r="31" spans="2:3" ht="15.75" x14ac:dyDescent="0.25">
      <c r="B31" s="28" t="s">
        <v>30</v>
      </c>
      <c r="C31" s="27"/>
    </row>
    <row r="32" spans="2:3" ht="15.75" x14ac:dyDescent="0.25">
      <c r="B32" s="10" t="s">
        <v>31</v>
      </c>
      <c r="C32" s="27"/>
    </row>
    <row r="33" spans="2:4" ht="15.75" x14ac:dyDescent="0.25">
      <c r="B33" s="10" t="s">
        <v>32</v>
      </c>
      <c r="C33" s="27"/>
    </row>
    <row r="34" spans="2:4" ht="31.5" x14ac:dyDescent="0.25">
      <c r="B34" s="10" t="s">
        <v>33</v>
      </c>
      <c r="C34" s="27">
        <f>448+27912.15</f>
        <v>28360.15</v>
      </c>
    </row>
    <row r="35" spans="2:4" ht="15.75" x14ac:dyDescent="0.25">
      <c r="B35" s="10" t="s">
        <v>34</v>
      </c>
      <c r="C35" s="27"/>
    </row>
    <row r="36" spans="2:4" ht="21.75" customHeight="1" x14ac:dyDescent="0.25">
      <c r="B36" s="29" t="s">
        <v>35</v>
      </c>
      <c r="C36" s="30">
        <f>SUM(C28:C35)</f>
        <v>28360.15</v>
      </c>
    </row>
    <row r="37" spans="2:4" ht="12" customHeight="1" x14ac:dyDescent="0.25">
      <c r="B37" s="18"/>
    </row>
    <row r="38" spans="2:4" ht="20.25" customHeight="1" x14ac:dyDescent="0.25">
      <c r="B38" s="19" t="s">
        <v>36</v>
      </c>
      <c r="C38" s="19"/>
    </row>
    <row r="39" spans="2:4" x14ac:dyDescent="0.25">
      <c r="B39" s="31" t="s">
        <v>37</v>
      </c>
    </row>
    <row r="40" spans="2:4" x14ac:dyDescent="0.25">
      <c r="B40" s="31" t="s">
        <v>38</v>
      </c>
    </row>
    <row r="41" spans="2:4" ht="7.5" customHeight="1" x14ac:dyDescent="0.25">
      <c r="B41" s="26"/>
      <c r="C41" s="26"/>
      <c r="D41" s="26"/>
    </row>
    <row r="42" spans="2:4" ht="27" customHeight="1" x14ac:dyDescent="0.25">
      <c r="B42" s="32" t="s">
        <v>39</v>
      </c>
      <c r="C42" s="33"/>
    </row>
    <row r="43" spans="2:4" ht="10.5" customHeight="1" x14ac:dyDescent="0.25"/>
    <row r="44" spans="2:4" ht="21" customHeight="1" x14ac:dyDescent="0.25">
      <c r="B44" s="19" t="s">
        <v>40</v>
      </c>
      <c r="C44" s="19"/>
    </row>
    <row r="45" spans="2:4" ht="21" customHeight="1" x14ac:dyDescent="0.25">
      <c r="B45" s="34" t="s">
        <v>41</v>
      </c>
      <c r="C45" s="34">
        <v>25</v>
      </c>
    </row>
    <row r="46" spans="2:4" ht="15.75" x14ac:dyDescent="0.25">
      <c r="B46" s="10" t="s">
        <v>42</v>
      </c>
      <c r="C46" s="35">
        <v>0</v>
      </c>
    </row>
    <row r="47" spans="2:4" ht="15.75" x14ac:dyDescent="0.25">
      <c r="B47" s="10" t="s">
        <v>43</v>
      </c>
      <c r="C47" s="35">
        <v>1650</v>
      </c>
    </row>
    <row r="48" spans="2:4" ht="15.75" x14ac:dyDescent="0.25">
      <c r="B48" s="10" t="s">
        <v>44</v>
      </c>
      <c r="C48" s="36">
        <v>0</v>
      </c>
    </row>
    <row r="49" spans="2:3" ht="11.25" customHeight="1" x14ac:dyDescent="0.25">
      <c r="B49" s="37"/>
    </row>
    <row r="50" spans="2:3" ht="22.5" customHeight="1" x14ac:dyDescent="0.25">
      <c r="B50" s="38" t="s">
        <v>45</v>
      </c>
      <c r="C50" s="38"/>
    </row>
    <row r="51" spans="2:3" ht="31.5" x14ac:dyDescent="0.25">
      <c r="B51" s="10" t="s">
        <v>46</v>
      </c>
      <c r="C51" s="39" t="s">
        <v>47</v>
      </c>
    </row>
    <row r="52" spans="2:3" ht="15.75" x14ac:dyDescent="0.25">
      <c r="B52" s="10" t="s">
        <v>48</v>
      </c>
      <c r="C52" s="35">
        <v>0</v>
      </c>
    </row>
    <row r="53" spans="2:3" ht="15.75" x14ac:dyDescent="0.25">
      <c r="B53" s="29" t="s">
        <v>49</v>
      </c>
      <c r="C53" s="35"/>
    </row>
    <row r="54" spans="2:3" ht="15.75" x14ac:dyDescent="0.25">
      <c r="B54" s="10" t="s">
        <v>50</v>
      </c>
      <c r="C54" s="35">
        <v>50</v>
      </c>
    </row>
    <row r="55" spans="2:3" ht="15.75" x14ac:dyDescent="0.25">
      <c r="B55" s="10" t="s">
        <v>51</v>
      </c>
      <c r="C55" s="35">
        <v>4000</v>
      </c>
    </row>
    <row r="56" spans="2:3" ht="15.75" x14ac:dyDescent="0.25">
      <c r="B56" s="10" t="s">
        <v>52</v>
      </c>
      <c r="C56" s="35">
        <v>0</v>
      </c>
    </row>
    <row r="57" spans="2:3" ht="15.75" x14ac:dyDescent="0.25">
      <c r="B57" s="37"/>
    </row>
    <row r="59" spans="2:3" ht="23.25" customHeight="1" x14ac:dyDescent="0.25">
      <c r="B59" s="40" t="s">
        <v>53</v>
      </c>
      <c r="C59" s="40"/>
    </row>
    <row r="60" spans="2:3" ht="15.75" x14ac:dyDescent="0.25">
      <c r="B60" s="37"/>
    </row>
    <row r="61" spans="2:3" ht="21.75" customHeight="1" x14ac:dyDescent="0.25">
      <c r="B61" s="38" t="s">
        <v>54</v>
      </c>
      <c r="C61" s="38"/>
    </row>
    <row r="62" spans="2:3" ht="15.75" x14ac:dyDescent="0.25">
      <c r="B62" s="10" t="s">
        <v>55</v>
      </c>
      <c r="C62" s="14"/>
    </row>
    <row r="63" spans="2:3" ht="15.75" x14ac:dyDescent="0.25">
      <c r="B63" s="10" t="s">
        <v>56</v>
      </c>
      <c r="C63" s="14"/>
    </row>
    <row r="64" spans="2:3" ht="15.75" x14ac:dyDescent="0.25">
      <c r="B64" s="10" t="s">
        <v>57</v>
      </c>
      <c r="C64" s="14"/>
    </row>
    <row r="65" spans="2:3" ht="15.75" x14ac:dyDescent="0.25">
      <c r="B65" s="28" t="s">
        <v>58</v>
      </c>
      <c r="C65" s="14"/>
    </row>
    <row r="66" spans="2:3" ht="15.75" x14ac:dyDescent="0.25">
      <c r="B66" s="28" t="s">
        <v>59</v>
      </c>
      <c r="C66" s="14"/>
    </row>
    <row r="67" spans="2:3" ht="15.75" x14ac:dyDescent="0.25">
      <c r="B67" s="28" t="s">
        <v>60</v>
      </c>
      <c r="C67" s="14"/>
    </row>
    <row r="68" spans="2:3" ht="15.75" x14ac:dyDescent="0.25">
      <c r="B68" s="28" t="s">
        <v>61</v>
      </c>
      <c r="C68" s="14"/>
    </row>
    <row r="69" spans="2:3" ht="15.75" x14ac:dyDescent="0.25">
      <c r="B69" s="28" t="s">
        <v>62</v>
      </c>
      <c r="C69" s="14"/>
    </row>
    <row r="70" spans="2:3" ht="15.75" x14ac:dyDescent="0.25">
      <c r="B70" s="28" t="s">
        <v>63</v>
      </c>
      <c r="C70" s="41"/>
    </row>
    <row r="71" spans="2:3" ht="15.75" x14ac:dyDescent="0.25">
      <c r="B71" s="10" t="s">
        <v>64</v>
      </c>
      <c r="C71" s="41"/>
    </row>
    <row r="73" spans="2:3" ht="21" customHeight="1" x14ac:dyDescent="0.25">
      <c r="B73" s="38" t="s">
        <v>65</v>
      </c>
      <c r="C73" s="38"/>
    </row>
    <row r="74" spans="2:3" ht="15.75" x14ac:dyDescent="0.25">
      <c r="B74" s="11" t="s">
        <v>56</v>
      </c>
      <c r="C74" s="14"/>
    </row>
    <row r="75" spans="2:3" ht="15.75" x14ac:dyDescent="0.25">
      <c r="B75" s="11" t="s">
        <v>66</v>
      </c>
      <c r="C75" s="14"/>
    </row>
    <row r="76" spans="2:3" ht="15.75" x14ac:dyDescent="0.25">
      <c r="B76" s="42" t="s">
        <v>67</v>
      </c>
      <c r="C76" s="14"/>
    </row>
    <row r="77" spans="2:3" ht="15.75" x14ac:dyDescent="0.25">
      <c r="B77" s="42" t="s">
        <v>68</v>
      </c>
      <c r="C77" s="14"/>
    </row>
    <row r="78" spans="2:3" ht="15.75" x14ac:dyDescent="0.25">
      <c r="B78" s="42" t="s">
        <v>69</v>
      </c>
      <c r="C78" s="41"/>
    </row>
    <row r="80" spans="2:3" ht="21.75" customHeight="1" x14ac:dyDescent="0.25">
      <c r="B80" s="38" t="s">
        <v>70</v>
      </c>
      <c r="C80" s="38"/>
    </row>
    <row r="81" spans="2:3" ht="15.75" x14ac:dyDescent="0.25">
      <c r="B81" s="11" t="s">
        <v>56</v>
      </c>
      <c r="C81" s="14"/>
    </row>
    <row r="82" spans="2:3" ht="15.75" x14ac:dyDescent="0.25">
      <c r="B82" s="11" t="s">
        <v>66</v>
      </c>
      <c r="C82" s="14"/>
    </row>
    <row r="83" spans="2:3" ht="15.75" x14ac:dyDescent="0.25">
      <c r="B83" s="42" t="s">
        <v>67</v>
      </c>
      <c r="C83" s="14"/>
    </row>
    <row r="84" spans="2:3" ht="15.75" x14ac:dyDescent="0.25">
      <c r="B84" s="42" t="s">
        <v>68</v>
      </c>
      <c r="C84" s="14"/>
    </row>
    <row r="85" spans="2:3" ht="15.75" x14ac:dyDescent="0.25">
      <c r="B85" s="42" t="s">
        <v>69</v>
      </c>
      <c r="C85" s="41"/>
    </row>
    <row r="87" spans="2:3" ht="22.5" customHeight="1" x14ac:dyDescent="0.25">
      <c r="B87" s="38" t="s">
        <v>71</v>
      </c>
      <c r="C87" s="38"/>
    </row>
    <row r="88" spans="2:3" ht="15.75" x14ac:dyDescent="0.25">
      <c r="B88" s="11" t="s">
        <v>72</v>
      </c>
      <c r="C88" s="14"/>
    </row>
    <row r="89" spans="2:3" ht="15.75" x14ac:dyDescent="0.25">
      <c r="B89" s="42" t="s">
        <v>73</v>
      </c>
      <c r="C89" s="14"/>
    </row>
    <row r="90" spans="2:3" ht="15.75" x14ac:dyDescent="0.25">
      <c r="B90" s="42" t="s">
        <v>74</v>
      </c>
      <c r="C90" s="14"/>
    </row>
    <row r="92" spans="2:3" ht="23.25" customHeight="1" x14ac:dyDescent="0.25">
      <c r="B92" s="38" t="s">
        <v>75</v>
      </c>
      <c r="C92" s="38"/>
    </row>
    <row r="93" spans="2:3" ht="15.75" x14ac:dyDescent="0.25">
      <c r="B93" s="11" t="s">
        <v>72</v>
      </c>
      <c r="C93" s="14"/>
    </row>
    <row r="94" spans="2:3" ht="15.75" x14ac:dyDescent="0.25">
      <c r="B94" s="42" t="s">
        <v>73</v>
      </c>
      <c r="C94" s="14"/>
    </row>
    <row r="95" spans="2:3" ht="15.75" x14ac:dyDescent="0.25">
      <c r="B95" s="42" t="s">
        <v>74</v>
      </c>
      <c r="C95" s="14"/>
    </row>
    <row r="97" spans="2:5" ht="15.75" x14ac:dyDescent="0.25">
      <c r="B97" s="43" t="s">
        <v>76</v>
      </c>
      <c r="C97" s="14"/>
    </row>
    <row r="100" spans="2:5" ht="15.75" x14ac:dyDescent="0.25">
      <c r="B100" s="40" t="s">
        <v>77</v>
      </c>
      <c r="C100" s="40"/>
    </row>
    <row r="101" spans="2:5" ht="15.75" x14ac:dyDescent="0.25">
      <c r="B101" s="37"/>
      <c r="C101"/>
    </row>
    <row r="103" spans="2:5" ht="15.75" x14ac:dyDescent="0.25">
      <c r="B103" s="38" t="s">
        <v>78</v>
      </c>
      <c r="C103" s="38"/>
    </row>
    <row r="104" spans="2:5" ht="15.75" x14ac:dyDescent="0.25">
      <c r="B104" s="26"/>
      <c r="C104" s="26"/>
      <c r="D104" s="26"/>
      <c r="E104" s="26"/>
    </row>
    <row r="105" spans="2:5" ht="15.75" x14ac:dyDescent="0.25">
      <c r="B105" s="32" t="s">
        <v>39</v>
      </c>
    </row>
    <row r="108" spans="2:5" ht="15.75" x14ac:dyDescent="0.25">
      <c r="B108" s="38" t="s">
        <v>79</v>
      </c>
      <c r="C108" s="38"/>
    </row>
    <row r="109" spans="2:5" ht="15.75" x14ac:dyDescent="0.25">
      <c r="B109" s="32" t="s">
        <v>39</v>
      </c>
    </row>
    <row r="112" spans="2:5" ht="15.75" x14ac:dyDescent="0.25">
      <c r="B112" s="40" t="s">
        <v>80</v>
      </c>
      <c r="C112" s="40"/>
    </row>
    <row r="113" spans="2:3" ht="15.75" x14ac:dyDescent="0.25">
      <c r="B113" s="37"/>
      <c r="C113"/>
    </row>
    <row r="114" spans="2:3" ht="15.75" x14ac:dyDescent="0.25">
      <c r="B114" s="38" t="s">
        <v>81</v>
      </c>
      <c r="C114" s="38"/>
    </row>
    <row r="115" spans="2:3" ht="15.75" x14ac:dyDescent="0.25">
      <c r="B115" s="10" t="s">
        <v>82</v>
      </c>
      <c r="C115" s="44" t="s">
        <v>83</v>
      </c>
    </row>
    <row r="116" spans="2:3" ht="15.75" x14ac:dyDescent="0.25">
      <c r="B116" s="10" t="s">
        <v>84</v>
      </c>
      <c r="C116" s="44" t="s">
        <v>85</v>
      </c>
    </row>
    <row r="117" spans="2:3" ht="15.75" x14ac:dyDescent="0.25">
      <c r="B117" s="10" t="s">
        <v>86</v>
      </c>
      <c r="C117" s="45">
        <v>175</v>
      </c>
    </row>
    <row r="118" spans="2:3" ht="15.75" x14ac:dyDescent="0.25">
      <c r="B118" s="10" t="s">
        <v>87</v>
      </c>
      <c r="C118" s="45" t="s">
        <v>88</v>
      </c>
    </row>
    <row r="119" spans="2:3" ht="15.75" x14ac:dyDescent="0.25">
      <c r="B119" s="46"/>
      <c r="C119" s="47"/>
    </row>
    <row r="120" spans="2:3" ht="15.75" x14ac:dyDescent="0.25">
      <c r="B120" s="38" t="s">
        <v>89</v>
      </c>
      <c r="C120" s="38"/>
    </row>
    <row r="121" spans="2:3" ht="15.75" x14ac:dyDescent="0.25">
      <c r="B121" s="10" t="s">
        <v>90</v>
      </c>
      <c r="C121" s="45" t="s">
        <v>91</v>
      </c>
    </row>
    <row r="122" spans="2:3" ht="15.75" x14ac:dyDescent="0.25">
      <c r="B122" s="10" t="s">
        <v>92</v>
      </c>
      <c r="C122" s="45">
        <v>270</v>
      </c>
    </row>
    <row r="123" spans="2:3" ht="15.75" x14ac:dyDescent="0.25">
      <c r="B123" s="10" t="s">
        <v>93</v>
      </c>
      <c r="C123" s="45">
        <v>1920</v>
      </c>
    </row>
    <row r="124" spans="2:3" ht="15.75" x14ac:dyDescent="0.25">
      <c r="B124" s="10" t="s">
        <v>94</v>
      </c>
      <c r="C124" s="45">
        <v>1650</v>
      </c>
    </row>
    <row r="125" spans="2:3" ht="31.5" x14ac:dyDescent="0.25">
      <c r="B125" s="10" t="s">
        <v>95</v>
      </c>
      <c r="C125" s="45">
        <v>7</v>
      </c>
    </row>
    <row r="126" spans="2:3" ht="15.75" x14ac:dyDescent="0.25">
      <c r="B126" s="46"/>
      <c r="C126" s="47"/>
    </row>
    <row r="127" spans="2:3" ht="15.75" x14ac:dyDescent="0.25">
      <c r="B127" s="38" t="s">
        <v>96</v>
      </c>
      <c r="C127" s="38"/>
    </row>
    <row r="128" spans="2:3" ht="15.75" x14ac:dyDescent="0.25">
      <c r="B128" s="10" t="s">
        <v>97</v>
      </c>
      <c r="C128" s="45" t="s">
        <v>98</v>
      </c>
    </row>
    <row r="129" spans="2:3" ht="15.75" x14ac:dyDescent="0.25">
      <c r="B129" s="10" t="s">
        <v>99</v>
      </c>
      <c r="C129" s="45" t="s">
        <v>100</v>
      </c>
    </row>
    <row r="130" spans="2:3" ht="15.75" x14ac:dyDescent="0.25">
      <c r="B130" s="10" t="s">
        <v>101</v>
      </c>
      <c r="C130" s="45" t="s">
        <v>98</v>
      </c>
    </row>
    <row r="131" spans="2:3" ht="15.75" x14ac:dyDescent="0.25">
      <c r="B131" s="11" t="s">
        <v>102</v>
      </c>
      <c r="C131" s="48" t="s">
        <v>103</v>
      </c>
    </row>
    <row r="132" spans="2:3" ht="15.75" x14ac:dyDescent="0.25">
      <c r="B132" s="10" t="s">
        <v>104</v>
      </c>
      <c r="C132" s="45" t="s">
        <v>105</v>
      </c>
    </row>
    <row r="133" spans="2:3" ht="15.75" x14ac:dyDescent="0.25">
      <c r="B133" s="10" t="s">
        <v>106</v>
      </c>
      <c r="C133" s="48">
        <v>0</v>
      </c>
    </row>
    <row r="134" spans="2:3" ht="15.75" x14ac:dyDescent="0.25">
      <c r="B134" s="10" t="s">
        <v>107</v>
      </c>
      <c r="C134" s="45" t="s">
        <v>108</v>
      </c>
    </row>
    <row r="135" spans="2:3" ht="15.75" x14ac:dyDescent="0.25">
      <c r="B135" s="10" t="s">
        <v>109</v>
      </c>
      <c r="C135" s="45" t="s">
        <v>110</v>
      </c>
    </row>
    <row r="136" spans="2:3" ht="15.75" x14ac:dyDescent="0.25">
      <c r="B136" s="10" t="s">
        <v>111</v>
      </c>
      <c r="C136" s="45" t="s">
        <v>112</v>
      </c>
    </row>
    <row r="137" spans="2:3" ht="15.75" x14ac:dyDescent="0.25">
      <c r="B137" s="46"/>
      <c r="C137" s="47"/>
    </row>
    <row r="138" spans="2:3" ht="15.75" x14ac:dyDescent="0.25">
      <c r="B138" s="38" t="s">
        <v>113</v>
      </c>
      <c r="C138" s="38"/>
    </row>
    <row r="139" spans="2:3" ht="15.75" x14ac:dyDescent="0.25">
      <c r="B139" s="49" t="s">
        <v>114</v>
      </c>
      <c r="C139" s="50"/>
    </row>
    <row r="140" spans="2:3" ht="15.75" x14ac:dyDescent="0.25">
      <c r="B140" s="49" t="s">
        <v>115</v>
      </c>
      <c r="C140" s="50"/>
    </row>
    <row r="141" spans="2:3" ht="15.75" x14ac:dyDescent="0.25">
      <c r="B141" s="51" t="s">
        <v>116</v>
      </c>
      <c r="C141" s="50"/>
    </row>
    <row r="142" spans="2:3" ht="15.75" x14ac:dyDescent="0.25">
      <c r="B142" s="51" t="s">
        <v>117</v>
      </c>
      <c r="C142" s="50">
        <v>13.6</v>
      </c>
    </row>
    <row r="143" spans="2:3" ht="15.75" x14ac:dyDescent="0.25">
      <c r="B143" s="49" t="s">
        <v>118</v>
      </c>
      <c r="C143" s="50"/>
    </row>
    <row r="144" spans="2:3" ht="15.75" x14ac:dyDescent="0.25">
      <c r="B144" s="51" t="s">
        <v>119</v>
      </c>
      <c r="C144" s="50">
        <v>130.22</v>
      </c>
    </row>
    <row r="145" spans="2:3" ht="15.75" x14ac:dyDescent="0.25">
      <c r="B145" s="51" t="s">
        <v>120</v>
      </c>
      <c r="C145" s="50">
        <v>374.11</v>
      </c>
    </row>
    <row r="146" spans="2:3" ht="15.75" x14ac:dyDescent="0.25">
      <c r="B146" s="51" t="s">
        <v>121</v>
      </c>
      <c r="C146" s="50"/>
    </row>
    <row r="147" spans="2:3" ht="15.75" x14ac:dyDescent="0.25">
      <c r="B147" s="51" t="s">
        <v>122</v>
      </c>
      <c r="C147" s="50"/>
    </row>
    <row r="148" spans="2:3" ht="15.75" x14ac:dyDescent="0.25">
      <c r="B148" s="49" t="s">
        <v>123</v>
      </c>
      <c r="C148" s="50"/>
    </row>
    <row r="149" spans="2:3" ht="15.75" x14ac:dyDescent="0.25">
      <c r="B149" s="51" t="s">
        <v>124</v>
      </c>
      <c r="C149" s="50">
        <v>108.24</v>
      </c>
    </row>
    <row r="150" spans="2:3" ht="15.75" x14ac:dyDescent="0.25">
      <c r="B150" s="51" t="s">
        <v>125</v>
      </c>
      <c r="C150" s="50"/>
    </row>
    <row r="151" spans="2:3" ht="15.75" x14ac:dyDescent="0.25">
      <c r="B151" s="51" t="s">
        <v>126</v>
      </c>
      <c r="C151" s="50"/>
    </row>
    <row r="152" spans="2:3" ht="15.75" x14ac:dyDescent="0.25">
      <c r="B152" s="51" t="s">
        <v>127</v>
      </c>
      <c r="C152" s="50"/>
    </row>
    <row r="153" spans="2:3" ht="15.75" x14ac:dyDescent="0.25">
      <c r="B153" s="51" t="s">
        <v>128</v>
      </c>
      <c r="C153" s="50">
        <v>10303.780000000001</v>
      </c>
    </row>
    <row r="154" spans="2:3" ht="15.75" x14ac:dyDescent="0.25">
      <c r="B154" s="51" t="s">
        <v>129</v>
      </c>
      <c r="C154" s="50">
        <v>180.24</v>
      </c>
    </row>
    <row r="155" spans="2:3" ht="15.75" x14ac:dyDescent="0.25">
      <c r="B155" s="49" t="s">
        <v>130</v>
      </c>
      <c r="C155" s="50"/>
    </row>
    <row r="156" spans="2:3" ht="15.75" x14ac:dyDescent="0.25">
      <c r="B156" s="51" t="s">
        <v>130</v>
      </c>
      <c r="C156" s="50"/>
    </row>
    <row r="157" spans="2:3" ht="15.75" x14ac:dyDescent="0.25">
      <c r="B157" s="49" t="s">
        <v>131</v>
      </c>
      <c r="C157" s="50"/>
    </row>
    <row r="158" spans="2:3" ht="15.75" x14ac:dyDescent="0.25">
      <c r="B158" s="51" t="s">
        <v>132</v>
      </c>
      <c r="C158" s="50"/>
    </row>
    <row r="159" spans="2:3" ht="15.75" x14ac:dyDescent="0.25">
      <c r="B159" s="51" t="s">
        <v>133</v>
      </c>
      <c r="C159" s="50"/>
    </row>
    <row r="160" spans="2:3" ht="15.75" x14ac:dyDescent="0.25">
      <c r="B160" s="51" t="s">
        <v>134</v>
      </c>
      <c r="C160" s="50"/>
    </row>
    <row r="161" spans="2:3" ht="15.75" x14ac:dyDescent="0.25">
      <c r="B161" s="51" t="s">
        <v>131</v>
      </c>
      <c r="C161" s="50"/>
    </row>
  </sheetData>
  <sheetProtection selectLockedCells="1"/>
  <mergeCells count="22">
    <mergeCell ref="B114:C114"/>
    <mergeCell ref="B120:C120"/>
    <mergeCell ref="B127:C127"/>
    <mergeCell ref="B138:C138"/>
    <mergeCell ref="B87:C87"/>
    <mergeCell ref="B92:C92"/>
    <mergeCell ref="B100:C100"/>
    <mergeCell ref="B103:C103"/>
    <mergeCell ref="B108:C108"/>
    <mergeCell ref="B112:C112"/>
    <mergeCell ref="B44:C44"/>
    <mergeCell ref="B50:C50"/>
    <mergeCell ref="B59:C59"/>
    <mergeCell ref="B61:C61"/>
    <mergeCell ref="B73:C73"/>
    <mergeCell ref="B80:C80"/>
    <mergeCell ref="B7:C7"/>
    <mergeCell ref="B23:C23"/>
    <mergeCell ref="B24:B25"/>
    <mergeCell ref="C24:C25"/>
    <mergeCell ref="B27:C27"/>
    <mergeCell ref="B38:C38"/>
  </mergeCells>
  <hyperlinks>
    <hyperlink ref="B42" location="PROG.IZDACI!A1" display="KLIKNITE OVDJE I UNESITE PODATKE U TABLICU " xr:uid="{34E8F657-41D5-4801-98C6-5A856D2D46F6}"/>
    <hyperlink ref="B105" location="'KGZ2'!A1" display="KLIKNITE OVDJE I UNESITE PODATKE U TABLICU " xr:uid="{65741B33-2EC6-4529-AD4D-FACB2702FC02}"/>
    <hyperlink ref="B109" location="'KGZ1'!A1" display="KLIKNITE OVDJE I UNESITE PODATKE U TABLICU " xr:uid="{5A837349-51EA-45C4-86AE-47BB7CD32573}"/>
    <hyperlink ref="C14" r:id="rId1" xr:uid="{B1187536-151D-448A-850D-78F29237747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54F04-83F1-4D83-B8DF-BCDFB8D189DF}">
  <dimension ref="A2:E22"/>
  <sheetViews>
    <sheetView showGridLines="0" showRowColHeaders="0" zoomScale="64" zoomScaleNormal="64" workbookViewId="0">
      <pane ySplit="4" topLeftCell="A5" activePane="bottomLeft" state="frozen"/>
      <selection activeCell="C33" sqref="C33"/>
      <selection pane="bottomLeft" activeCell="C48" sqref="C48"/>
    </sheetView>
  </sheetViews>
  <sheetFormatPr defaultColWidth="9.140625" defaultRowHeight="15.75" x14ac:dyDescent="0.25"/>
  <cols>
    <col min="1" max="1" width="8.42578125" style="26" customWidth="1"/>
    <col min="2" max="2" width="72.42578125" style="26" customWidth="1"/>
    <col min="3" max="3" width="50.42578125" style="26" customWidth="1"/>
    <col min="4" max="4" width="35.85546875" style="26" customWidth="1"/>
    <col min="5" max="5" width="27.42578125" style="26" customWidth="1"/>
    <col min="6" max="16384" width="9.140625" style="26"/>
  </cols>
  <sheetData>
    <row r="2" spans="1:5" x14ac:dyDescent="0.25">
      <c r="B2" s="52" t="s">
        <v>135</v>
      </c>
    </row>
    <row r="4" spans="1:5" ht="31.5" x14ac:dyDescent="0.25">
      <c r="A4" s="37" t="s">
        <v>136</v>
      </c>
      <c r="B4" s="53" t="s">
        <v>137</v>
      </c>
      <c r="C4" s="53" t="s">
        <v>138</v>
      </c>
      <c r="D4" s="53" t="s">
        <v>139</v>
      </c>
      <c r="E4" s="54" t="s">
        <v>35</v>
      </c>
    </row>
    <row r="5" spans="1:5" x14ac:dyDescent="0.25">
      <c r="A5" s="35" t="s">
        <v>140</v>
      </c>
      <c r="B5" s="51" t="s">
        <v>116</v>
      </c>
      <c r="C5" s="55"/>
      <c r="D5" s="55"/>
      <c r="E5" s="55">
        <f>SUM(Table26[[#This Row],[SREDSTVA GRADSKOG UREDA ZA KULTURU ]:[SREDSTVA IZ OSTALIH IZVORA]])</f>
        <v>0</v>
      </c>
    </row>
    <row r="6" spans="1:5" x14ac:dyDescent="0.25">
      <c r="A6" s="35" t="s">
        <v>141</v>
      </c>
      <c r="B6" s="51" t="s">
        <v>117</v>
      </c>
      <c r="C6" s="55"/>
      <c r="D6" s="55"/>
      <c r="E6" s="55">
        <f>SUM(Table26[[#This Row],[SREDSTVA GRADSKOG UREDA ZA KULTURU ]:[SREDSTVA IZ OSTALIH IZVORA]])</f>
        <v>0</v>
      </c>
    </row>
    <row r="7" spans="1:5" x14ac:dyDescent="0.25">
      <c r="A7" s="35" t="s">
        <v>142</v>
      </c>
      <c r="B7" s="51" t="s">
        <v>119</v>
      </c>
      <c r="C7" s="55"/>
      <c r="D7" s="55">
        <v>101.33</v>
      </c>
      <c r="E7" s="55">
        <f>SUM(Table26[[#This Row],[SREDSTVA GRADSKOG UREDA ZA KULTURU ]:[SREDSTVA IZ OSTALIH IZVORA]])</f>
        <v>101.33</v>
      </c>
    </row>
    <row r="8" spans="1:5" x14ac:dyDescent="0.25">
      <c r="A8" s="35" t="s">
        <v>143</v>
      </c>
      <c r="B8" s="51" t="s">
        <v>120</v>
      </c>
      <c r="C8" s="55"/>
      <c r="D8" s="55">
        <v>59.85</v>
      </c>
      <c r="E8" s="55">
        <f>SUM(Table26[[#This Row],[SREDSTVA GRADSKOG UREDA ZA KULTURU ]:[SREDSTVA IZ OSTALIH IZVORA]])</f>
        <v>59.85</v>
      </c>
    </row>
    <row r="9" spans="1:5" x14ac:dyDescent="0.25">
      <c r="A9" s="35" t="s">
        <v>144</v>
      </c>
      <c r="B9" s="51" t="s">
        <v>121</v>
      </c>
      <c r="C9" s="55"/>
      <c r="D9" s="55"/>
      <c r="E9" s="55">
        <f>SUM(Table26[[#This Row],[SREDSTVA GRADSKOG UREDA ZA KULTURU ]:[SREDSTVA IZ OSTALIH IZVORA]])</f>
        <v>0</v>
      </c>
    </row>
    <row r="10" spans="1:5" x14ac:dyDescent="0.25">
      <c r="A10" s="35" t="s">
        <v>145</v>
      </c>
      <c r="B10" s="51" t="s">
        <v>122</v>
      </c>
      <c r="C10" s="55"/>
      <c r="D10" s="55"/>
      <c r="E10" s="55">
        <f>SUM(Table26[[#This Row],[SREDSTVA GRADSKOG UREDA ZA KULTURU ]:[SREDSTVA IZ OSTALIH IZVORA]])</f>
        <v>0</v>
      </c>
    </row>
    <row r="11" spans="1:5" x14ac:dyDescent="0.25">
      <c r="A11" s="35" t="s">
        <v>146</v>
      </c>
      <c r="B11" s="51" t="s">
        <v>124</v>
      </c>
      <c r="C11" s="55"/>
      <c r="D11" s="55">
        <v>60.36</v>
      </c>
      <c r="E11" s="55">
        <f>SUM(Table26[[#This Row],[SREDSTVA GRADSKOG UREDA ZA KULTURU ]:[SREDSTVA IZ OSTALIH IZVORA]])</f>
        <v>60.36</v>
      </c>
    </row>
    <row r="12" spans="1:5" x14ac:dyDescent="0.25">
      <c r="A12" s="35" t="s">
        <v>147</v>
      </c>
      <c r="B12" s="51" t="s">
        <v>125</v>
      </c>
      <c r="C12" s="55"/>
      <c r="D12" s="55"/>
      <c r="E12" s="55">
        <f>SUM(Table26[[#This Row],[SREDSTVA GRADSKOG UREDA ZA KULTURU ]:[SREDSTVA IZ OSTALIH IZVORA]])</f>
        <v>0</v>
      </c>
    </row>
    <row r="13" spans="1:5" x14ac:dyDescent="0.25">
      <c r="A13" s="35" t="s">
        <v>148</v>
      </c>
      <c r="B13" s="51" t="s">
        <v>126</v>
      </c>
      <c r="C13" s="55"/>
      <c r="D13" s="55"/>
      <c r="E13" s="55">
        <f>SUM(Table26[[#This Row],[SREDSTVA GRADSKOG UREDA ZA KULTURU ]:[SREDSTVA IZ OSTALIH IZVORA]])</f>
        <v>0</v>
      </c>
    </row>
    <row r="14" spans="1:5" x14ac:dyDescent="0.25">
      <c r="A14" s="35" t="s">
        <v>149</v>
      </c>
      <c r="B14" s="51" t="s">
        <v>127</v>
      </c>
      <c r="C14" s="55"/>
      <c r="D14" s="55"/>
      <c r="E14" s="55">
        <f>SUM(Table26[[#This Row],[SREDSTVA GRADSKOG UREDA ZA KULTURU ]:[SREDSTVA IZ OSTALIH IZVORA]])</f>
        <v>0</v>
      </c>
    </row>
    <row r="15" spans="1:5" x14ac:dyDescent="0.25">
      <c r="A15" s="35" t="s">
        <v>150</v>
      </c>
      <c r="B15" s="51" t="s">
        <v>128</v>
      </c>
      <c r="C15" s="55"/>
      <c r="D15" s="55">
        <v>19136.78</v>
      </c>
      <c r="E15" s="55">
        <f>SUM(Table26[[#This Row],[SREDSTVA GRADSKOG UREDA ZA KULTURU ]:[SREDSTVA IZ OSTALIH IZVORA]])</f>
        <v>19136.78</v>
      </c>
    </row>
    <row r="16" spans="1:5" x14ac:dyDescent="0.25">
      <c r="A16" s="35" t="s">
        <v>151</v>
      </c>
      <c r="B16" s="51" t="s">
        <v>129</v>
      </c>
      <c r="C16" s="55"/>
      <c r="D16" s="55">
        <v>243.34</v>
      </c>
      <c r="E16" s="55">
        <f>SUM(Table26[[#This Row],[SREDSTVA GRADSKOG UREDA ZA KULTURU ]:[SREDSTVA IZ OSTALIH IZVORA]])</f>
        <v>243.34</v>
      </c>
    </row>
    <row r="17" spans="1:5" x14ac:dyDescent="0.25">
      <c r="A17" s="35" t="s">
        <v>152</v>
      </c>
      <c r="B17" s="51" t="s">
        <v>130</v>
      </c>
      <c r="C17" s="55"/>
      <c r="D17" s="55"/>
      <c r="E17" s="55">
        <f>SUM(Table26[[#This Row],[SREDSTVA GRADSKOG UREDA ZA KULTURU ]:[SREDSTVA IZ OSTALIH IZVORA]])</f>
        <v>0</v>
      </c>
    </row>
    <row r="18" spans="1:5" x14ac:dyDescent="0.25">
      <c r="A18" s="35" t="s">
        <v>153</v>
      </c>
      <c r="B18" s="51" t="s">
        <v>132</v>
      </c>
      <c r="C18" s="55"/>
      <c r="D18" s="55"/>
      <c r="E18" s="55">
        <f>SUM(Table26[[#This Row],[SREDSTVA GRADSKOG UREDA ZA KULTURU ]:[SREDSTVA IZ OSTALIH IZVORA]])</f>
        <v>0</v>
      </c>
    </row>
    <row r="19" spans="1:5" x14ac:dyDescent="0.25">
      <c r="A19" s="35" t="s">
        <v>154</v>
      </c>
      <c r="B19" s="51" t="s">
        <v>133</v>
      </c>
      <c r="C19" s="55"/>
      <c r="D19" s="55"/>
      <c r="E19" s="55">
        <f>SUM(Table26[[#This Row],[SREDSTVA GRADSKOG UREDA ZA KULTURU ]:[SREDSTVA IZ OSTALIH IZVORA]])</f>
        <v>0</v>
      </c>
    </row>
    <row r="20" spans="1:5" x14ac:dyDescent="0.25">
      <c r="A20" s="35" t="s">
        <v>155</v>
      </c>
      <c r="B20" s="51" t="s">
        <v>134</v>
      </c>
      <c r="C20" s="57"/>
      <c r="D20" s="57">
        <v>689.16</v>
      </c>
      <c r="E20" s="57">
        <f>SUM(Table26[[#This Row],[SREDSTVA GRADSKOG UREDA ZA KULTURU ]:[SREDSTVA IZ OSTALIH IZVORA]])</f>
        <v>689.16</v>
      </c>
    </row>
    <row r="21" spans="1:5" x14ac:dyDescent="0.25">
      <c r="A21" s="35" t="s">
        <v>156</v>
      </c>
      <c r="B21" s="51" t="s">
        <v>131</v>
      </c>
      <c r="C21" s="55"/>
      <c r="D21" s="55"/>
      <c r="E21" s="55">
        <f>SUM(Table26[[#This Row],[SREDSTVA GRADSKOG UREDA ZA KULTURU ]:[SREDSTVA IZ OSTALIH IZVORA]])</f>
        <v>0</v>
      </c>
    </row>
    <row r="22" spans="1:5" x14ac:dyDescent="0.25">
      <c r="A22" s="26" t="s">
        <v>157</v>
      </c>
      <c r="C22" s="58"/>
      <c r="D22" s="58"/>
      <c r="E22" s="59">
        <f>SUBTOTAL(109,Table26[UKUPNO])</f>
        <v>20290.82</v>
      </c>
    </row>
  </sheetData>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E9F6B-A352-4E2B-94D9-720B8DA56373}">
  <sheetPr>
    <tabColor theme="8" tint="-0.249977111117893"/>
  </sheetPr>
  <dimension ref="B3:E160"/>
  <sheetViews>
    <sheetView zoomScale="63" zoomScaleNormal="63" workbookViewId="0">
      <pane ySplit="5" topLeftCell="A6" activePane="bottomLeft" state="frozen"/>
      <selection pane="bottomLeft" activeCell="D26" sqref="D26"/>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0</v>
      </c>
      <c r="C3" s="2"/>
    </row>
    <row r="4" spans="2:5" ht="20.25" x14ac:dyDescent="0.25">
      <c r="B4" s="1"/>
      <c r="C4" s="2"/>
    </row>
    <row r="5" spans="2:5" ht="20.25" x14ac:dyDescent="0.25">
      <c r="B5" s="4" t="s">
        <v>1</v>
      </c>
      <c r="C5" s="5" t="s">
        <v>2</v>
      </c>
      <c r="D5" s="6"/>
      <c r="E5" s="6"/>
    </row>
    <row r="6" spans="2:5" ht="20.25" x14ac:dyDescent="0.25">
      <c r="B6" s="7"/>
      <c r="C6" s="8"/>
    </row>
    <row r="7" spans="2:5" ht="21.75" customHeight="1" x14ac:dyDescent="0.25">
      <c r="B7" s="9" t="s">
        <v>3</v>
      </c>
      <c r="C7" s="9"/>
    </row>
    <row r="8" spans="2:5" ht="5.25" customHeight="1" x14ac:dyDescent="0.25"/>
    <row r="9" spans="2:5" ht="15.75" x14ac:dyDescent="0.25">
      <c r="B9" s="10" t="s">
        <v>4</v>
      </c>
      <c r="C9" s="10"/>
    </row>
    <row r="10" spans="2:5" ht="15.75" x14ac:dyDescent="0.25">
      <c r="B10" s="10" t="s">
        <v>5</v>
      </c>
      <c r="C10" s="11"/>
    </row>
    <row r="11" spans="2:5" ht="15.75" x14ac:dyDescent="0.25">
      <c r="B11" s="10" t="s">
        <v>6</v>
      </c>
      <c r="C11" s="12"/>
    </row>
    <row r="12" spans="2:5" ht="15.75" x14ac:dyDescent="0.25">
      <c r="B12" s="10" t="s">
        <v>7</v>
      </c>
      <c r="C12" s="13"/>
    </row>
    <row r="13" spans="2:5" ht="15.75" x14ac:dyDescent="0.25">
      <c r="B13" s="10" t="s">
        <v>8</v>
      </c>
      <c r="C13" s="14" t="s">
        <v>9</v>
      </c>
    </row>
    <row r="14" spans="2:5" ht="15.75" x14ac:dyDescent="0.25">
      <c r="B14" s="10" t="s">
        <v>10</v>
      </c>
      <c r="C14" s="15" t="s">
        <v>11</v>
      </c>
    </row>
    <row r="15" spans="2:5" ht="15.75" x14ac:dyDescent="0.25">
      <c r="B15" s="10" t="s">
        <v>12</v>
      </c>
      <c r="C15" s="16"/>
    </row>
    <row r="16" spans="2:5" ht="15.75" x14ac:dyDescent="0.25">
      <c r="B16" s="10" t="s">
        <v>13</v>
      </c>
      <c r="C16" s="14" t="s">
        <v>14</v>
      </c>
    </row>
    <row r="17" spans="2:3" ht="15.75" x14ac:dyDescent="0.25">
      <c r="B17" s="10" t="s">
        <v>15</v>
      </c>
      <c r="C17" s="14" t="s">
        <v>216</v>
      </c>
    </row>
    <row r="18" spans="2:3" ht="15.75" x14ac:dyDescent="0.25">
      <c r="B18" s="10" t="s">
        <v>17</v>
      </c>
      <c r="C18" s="14" t="s">
        <v>217</v>
      </c>
    </row>
    <row r="19" spans="2:3" ht="15.75" x14ac:dyDescent="0.25">
      <c r="B19" s="10" t="s">
        <v>19</v>
      </c>
      <c r="C19" s="14" t="s">
        <v>218</v>
      </c>
    </row>
    <row r="20" spans="2:3" ht="15.75" x14ac:dyDescent="0.25">
      <c r="B20" s="10" t="s">
        <v>21</v>
      </c>
      <c r="C20" s="16">
        <v>277</v>
      </c>
    </row>
    <row r="21" spans="2:3" ht="15.75" x14ac:dyDescent="0.25">
      <c r="B21" s="10" t="s">
        <v>22</v>
      </c>
      <c r="C21" s="16">
        <v>5</v>
      </c>
    </row>
    <row r="22" spans="2:3" ht="15" customHeight="1" x14ac:dyDescent="0.25">
      <c r="B22" s="18"/>
    </row>
    <row r="23" spans="2:3" ht="23.25" customHeight="1" x14ac:dyDescent="0.25">
      <c r="B23" s="19" t="s">
        <v>23</v>
      </c>
      <c r="C23" s="19"/>
    </row>
    <row r="24" spans="2:3" ht="332.25" customHeight="1" x14ac:dyDescent="0.25">
      <c r="B24" s="60" t="s">
        <v>24</v>
      </c>
      <c r="C24" s="90" t="s">
        <v>219</v>
      </c>
    </row>
    <row r="25" spans="2:3" ht="8.25" customHeight="1" x14ac:dyDescent="0.25">
      <c r="B25" s="18"/>
    </row>
    <row r="26" spans="2:3" ht="22.5" customHeight="1" x14ac:dyDescent="0.25">
      <c r="B26" s="24" t="s">
        <v>26</v>
      </c>
      <c r="C26" s="24"/>
    </row>
    <row r="27" spans="2:3" ht="15.75" x14ac:dyDescent="0.25">
      <c r="B27" s="25" t="s">
        <v>27</v>
      </c>
      <c r="C27" s="26"/>
    </row>
    <row r="28" spans="2:3" ht="31.5" x14ac:dyDescent="0.25">
      <c r="B28" s="10" t="s">
        <v>28</v>
      </c>
      <c r="C28" s="27"/>
    </row>
    <row r="29" spans="2:3" ht="15.75" x14ac:dyDescent="0.25">
      <c r="B29" s="28" t="s">
        <v>29</v>
      </c>
      <c r="C29" s="27"/>
    </row>
    <row r="30" spans="2:3" ht="15.75" x14ac:dyDescent="0.25">
      <c r="B30" s="28" t="s">
        <v>30</v>
      </c>
      <c r="C30" s="27"/>
    </row>
    <row r="31" spans="2:3" ht="15.75" x14ac:dyDescent="0.25">
      <c r="B31" s="10" t="s">
        <v>31</v>
      </c>
      <c r="C31" s="27"/>
    </row>
    <row r="32" spans="2:3" ht="15.75" x14ac:dyDescent="0.25">
      <c r="B32" s="10" t="s">
        <v>32</v>
      </c>
      <c r="C32" s="27"/>
    </row>
    <row r="33" spans="2:4" ht="31.5" x14ac:dyDescent="0.25">
      <c r="B33" s="10" t="s">
        <v>33</v>
      </c>
      <c r="C33" s="27">
        <v>19501.599999999999</v>
      </c>
    </row>
    <row r="34" spans="2:4" ht="15.75" x14ac:dyDescent="0.25">
      <c r="B34" s="10" t="s">
        <v>34</v>
      </c>
      <c r="C34" s="27"/>
    </row>
    <row r="35" spans="2:4" ht="21.75" customHeight="1" x14ac:dyDescent="0.25">
      <c r="B35" s="29" t="s">
        <v>35</v>
      </c>
      <c r="C35" s="30">
        <f>SUM(C27:C34)</f>
        <v>19501.599999999999</v>
      </c>
    </row>
    <row r="36" spans="2:4" ht="12" customHeight="1" x14ac:dyDescent="0.25">
      <c r="B36" s="18"/>
    </row>
    <row r="37" spans="2:4" ht="20.25" customHeight="1" x14ac:dyDescent="0.25">
      <c r="B37" s="19" t="s">
        <v>36</v>
      </c>
      <c r="C37" s="19"/>
    </row>
    <row r="38" spans="2:4" x14ac:dyDescent="0.25">
      <c r="B38" s="31" t="s">
        <v>37</v>
      </c>
    </row>
    <row r="39" spans="2:4" x14ac:dyDescent="0.25">
      <c r="B39" s="31" t="s">
        <v>38</v>
      </c>
    </row>
    <row r="40" spans="2:4" ht="7.5" customHeight="1" x14ac:dyDescent="0.25">
      <c r="B40" s="26"/>
      <c r="C40" s="26"/>
      <c r="D40" s="26"/>
    </row>
    <row r="41" spans="2:4" ht="27" customHeight="1" x14ac:dyDescent="0.25">
      <c r="B41" s="32" t="s">
        <v>39</v>
      </c>
      <c r="C41" s="33"/>
    </row>
    <row r="42" spans="2:4" ht="10.5" customHeight="1" x14ac:dyDescent="0.25"/>
    <row r="43" spans="2:4" ht="21" customHeight="1" x14ac:dyDescent="0.25">
      <c r="B43" s="19" t="s">
        <v>40</v>
      </c>
      <c r="C43" s="19"/>
    </row>
    <row r="44" spans="2:4" ht="21" customHeight="1" x14ac:dyDescent="0.25">
      <c r="B44" s="34" t="s">
        <v>41</v>
      </c>
      <c r="C44" s="34">
        <v>9</v>
      </c>
    </row>
    <row r="45" spans="2:4" ht="15.75" x14ac:dyDescent="0.25">
      <c r="B45" s="10" t="s">
        <v>42</v>
      </c>
      <c r="C45" s="35" t="s">
        <v>197</v>
      </c>
    </row>
    <row r="46" spans="2:4" ht="15.75" x14ac:dyDescent="0.25">
      <c r="B46" s="10" t="s">
        <v>43</v>
      </c>
      <c r="C46" s="35">
        <v>277</v>
      </c>
    </row>
    <row r="47" spans="2:4" ht="15.75" x14ac:dyDescent="0.25">
      <c r="B47" s="10" t="s">
        <v>44</v>
      </c>
      <c r="C47" s="36" t="s">
        <v>197</v>
      </c>
    </row>
    <row r="48" spans="2:4" ht="11.25" customHeight="1" x14ac:dyDescent="0.25">
      <c r="B48" s="37"/>
    </row>
    <row r="49" spans="2:3" ht="22.5" customHeight="1" x14ac:dyDescent="0.25">
      <c r="B49" s="38" t="s">
        <v>45</v>
      </c>
      <c r="C49" s="38"/>
    </row>
    <row r="50" spans="2:3" ht="15.75" x14ac:dyDescent="0.25">
      <c r="B50" s="10" t="s">
        <v>46</v>
      </c>
      <c r="C50" s="91" t="s">
        <v>179</v>
      </c>
    </row>
    <row r="51" spans="2:3" ht="15.75" x14ac:dyDescent="0.25">
      <c r="B51" s="10" t="s">
        <v>48</v>
      </c>
      <c r="C51" s="35">
        <v>0</v>
      </c>
    </row>
    <row r="52" spans="2:3" ht="15.75" x14ac:dyDescent="0.25">
      <c r="B52" s="29" t="s">
        <v>49</v>
      </c>
      <c r="C52" s="35"/>
    </row>
    <row r="53" spans="2:3" ht="15.75" x14ac:dyDescent="0.25">
      <c r="B53" s="10" t="s">
        <v>50</v>
      </c>
      <c r="C53" s="35">
        <v>0</v>
      </c>
    </row>
    <row r="54" spans="2:3" ht="15.75" x14ac:dyDescent="0.25">
      <c r="B54" s="10" t="s">
        <v>51</v>
      </c>
      <c r="C54" s="92">
        <v>200</v>
      </c>
    </row>
    <row r="55" spans="2:3" ht="15.75" x14ac:dyDescent="0.25">
      <c r="B55" s="10" t="s">
        <v>52</v>
      </c>
      <c r="C55" s="35">
        <v>0</v>
      </c>
    </row>
    <row r="56" spans="2:3" ht="15.75" x14ac:dyDescent="0.25">
      <c r="B56" s="37"/>
    </row>
    <row r="58" spans="2:3" ht="23.25" customHeight="1" x14ac:dyDescent="0.25">
      <c r="B58" s="40" t="s">
        <v>53</v>
      </c>
      <c r="C58" s="40"/>
    </row>
    <row r="59" spans="2:3" ht="15.75" x14ac:dyDescent="0.25">
      <c r="B59" s="37"/>
    </row>
    <row r="60" spans="2:3" ht="21.75" customHeight="1" x14ac:dyDescent="0.25">
      <c r="B60" s="38" t="s">
        <v>54</v>
      </c>
      <c r="C60" s="38"/>
    </row>
    <row r="61" spans="2:3" ht="15.75" x14ac:dyDescent="0.25">
      <c r="B61" s="10" t="s">
        <v>55</v>
      </c>
      <c r="C61" s="14"/>
    </row>
    <row r="62" spans="2:3" ht="15.75" x14ac:dyDescent="0.25">
      <c r="B62" s="10" t="s">
        <v>56</v>
      </c>
      <c r="C62" s="14"/>
    </row>
    <row r="63" spans="2:3" ht="15.75" x14ac:dyDescent="0.25">
      <c r="B63" s="10" t="s">
        <v>57</v>
      </c>
      <c r="C63" s="14"/>
    </row>
    <row r="64" spans="2:3" ht="15.75" x14ac:dyDescent="0.25">
      <c r="B64" s="28" t="s">
        <v>58</v>
      </c>
      <c r="C64" s="14"/>
    </row>
    <row r="65" spans="2:3" ht="15.75" x14ac:dyDescent="0.25">
      <c r="B65" s="28" t="s">
        <v>59</v>
      </c>
      <c r="C65" s="14"/>
    </row>
    <row r="66" spans="2:3" ht="15.75" x14ac:dyDescent="0.25">
      <c r="B66" s="28" t="s">
        <v>60</v>
      </c>
      <c r="C66" s="14"/>
    </row>
    <row r="67" spans="2:3" ht="15.75" x14ac:dyDescent="0.25">
      <c r="B67" s="28" t="s">
        <v>61</v>
      </c>
      <c r="C67" s="14"/>
    </row>
    <row r="68" spans="2:3" ht="15.75" x14ac:dyDescent="0.25">
      <c r="B68" s="28" t="s">
        <v>62</v>
      </c>
      <c r="C68" s="14"/>
    </row>
    <row r="69" spans="2:3" ht="15.75" x14ac:dyDescent="0.25">
      <c r="B69" s="28" t="s">
        <v>63</v>
      </c>
      <c r="C69" s="41"/>
    </row>
    <row r="70" spans="2:3" ht="15.75" x14ac:dyDescent="0.25">
      <c r="B70" s="10" t="s">
        <v>64</v>
      </c>
      <c r="C70" s="41"/>
    </row>
    <row r="72" spans="2:3" ht="21" customHeight="1" x14ac:dyDescent="0.25">
      <c r="B72" s="38" t="s">
        <v>65</v>
      </c>
      <c r="C72" s="38"/>
    </row>
    <row r="73" spans="2:3" ht="15.75" x14ac:dyDescent="0.25">
      <c r="B73" s="11" t="s">
        <v>56</v>
      </c>
      <c r="C73" s="14"/>
    </row>
    <row r="74" spans="2:3" ht="15.75" x14ac:dyDescent="0.25">
      <c r="B74" s="11" t="s">
        <v>66</v>
      </c>
      <c r="C74" s="14"/>
    </row>
    <row r="75" spans="2:3" ht="15.75" x14ac:dyDescent="0.25">
      <c r="B75" s="42" t="s">
        <v>67</v>
      </c>
      <c r="C75" s="14"/>
    </row>
    <row r="76" spans="2:3" ht="15.75" x14ac:dyDescent="0.25">
      <c r="B76" s="42" t="s">
        <v>68</v>
      </c>
      <c r="C76" s="14"/>
    </row>
    <row r="77" spans="2:3" ht="15.75" x14ac:dyDescent="0.25">
      <c r="B77" s="42" t="s">
        <v>69</v>
      </c>
      <c r="C77" s="41"/>
    </row>
    <row r="79" spans="2:3" ht="21.75" customHeight="1" x14ac:dyDescent="0.25">
      <c r="B79" s="38" t="s">
        <v>70</v>
      </c>
      <c r="C79" s="38"/>
    </row>
    <row r="80" spans="2:3" ht="15.75" x14ac:dyDescent="0.25">
      <c r="B80" s="11" t="s">
        <v>56</v>
      </c>
      <c r="C80" s="14"/>
    </row>
    <row r="81" spans="2:3" ht="15.75" x14ac:dyDescent="0.25">
      <c r="B81" s="11" t="s">
        <v>66</v>
      </c>
      <c r="C81" s="14"/>
    </row>
    <row r="82" spans="2:3" ht="15.75" x14ac:dyDescent="0.25">
      <c r="B82" s="42" t="s">
        <v>67</v>
      </c>
      <c r="C82" s="14"/>
    </row>
    <row r="83" spans="2:3" ht="15.75" x14ac:dyDescent="0.25">
      <c r="B83" s="42" t="s">
        <v>68</v>
      </c>
      <c r="C83" s="14"/>
    </row>
    <row r="84" spans="2:3" ht="15.75" x14ac:dyDescent="0.25">
      <c r="B84" s="42" t="s">
        <v>69</v>
      </c>
      <c r="C84" s="41"/>
    </row>
    <row r="86" spans="2:3" ht="22.5" customHeight="1" x14ac:dyDescent="0.25">
      <c r="B86" s="38" t="s">
        <v>71</v>
      </c>
      <c r="C86" s="38"/>
    </row>
    <row r="87" spans="2:3" ht="15.75" x14ac:dyDescent="0.25">
      <c r="B87" s="11" t="s">
        <v>72</v>
      </c>
      <c r="C87" s="14"/>
    </row>
    <row r="88" spans="2:3" ht="15.75" x14ac:dyDescent="0.25">
      <c r="B88" s="42" t="s">
        <v>73</v>
      </c>
      <c r="C88" s="14"/>
    </row>
    <row r="89" spans="2:3" ht="15.75" x14ac:dyDescent="0.25">
      <c r="B89" s="42" t="s">
        <v>74</v>
      </c>
      <c r="C89" s="14"/>
    </row>
    <row r="91" spans="2:3" ht="23.25" customHeight="1" x14ac:dyDescent="0.25">
      <c r="B91" s="38" t="s">
        <v>75</v>
      </c>
      <c r="C91" s="38"/>
    </row>
    <row r="92" spans="2:3" ht="15.75" x14ac:dyDescent="0.25">
      <c r="B92" s="11" t="s">
        <v>72</v>
      </c>
      <c r="C92" s="14"/>
    </row>
    <row r="93" spans="2:3" ht="15.75" x14ac:dyDescent="0.25">
      <c r="B93" s="42" t="s">
        <v>73</v>
      </c>
      <c r="C93" s="14"/>
    </row>
    <row r="94" spans="2:3" ht="15.75" x14ac:dyDescent="0.25">
      <c r="B94" s="42" t="s">
        <v>74</v>
      </c>
      <c r="C94" s="14"/>
    </row>
    <row r="96" spans="2:3" ht="15.75" x14ac:dyDescent="0.25">
      <c r="B96" s="43" t="s">
        <v>76</v>
      </c>
      <c r="C96" s="14"/>
    </row>
    <row r="99" spans="2:5" ht="15.75" x14ac:dyDescent="0.25">
      <c r="B99" s="40" t="s">
        <v>77</v>
      </c>
      <c r="C99" s="40"/>
    </row>
    <row r="100" spans="2:5" ht="15.75" x14ac:dyDescent="0.25">
      <c r="B100" s="37"/>
      <c r="C100"/>
    </row>
    <row r="102" spans="2:5" ht="15.75" x14ac:dyDescent="0.25">
      <c r="B102" s="38" t="s">
        <v>78</v>
      </c>
      <c r="C102" s="38"/>
    </row>
    <row r="103" spans="2:5" ht="15.75" x14ac:dyDescent="0.25">
      <c r="B103" s="26"/>
      <c r="C103" s="26"/>
      <c r="D103" s="26"/>
      <c r="E103" s="26"/>
    </row>
    <row r="104" spans="2:5" ht="15.75" x14ac:dyDescent="0.25">
      <c r="B104" s="32" t="s">
        <v>39</v>
      </c>
    </row>
    <row r="107" spans="2:5" ht="15.75" x14ac:dyDescent="0.25">
      <c r="B107" s="38" t="s">
        <v>79</v>
      </c>
      <c r="C107" s="38"/>
    </row>
    <row r="108" spans="2:5" ht="15.75" x14ac:dyDescent="0.25">
      <c r="B108" s="32" t="s">
        <v>39</v>
      </c>
    </row>
    <row r="111" spans="2:5" ht="15.75" x14ac:dyDescent="0.25">
      <c r="B111" s="40" t="s">
        <v>80</v>
      </c>
      <c r="C111" s="40"/>
    </row>
    <row r="112" spans="2:5" ht="15.75" x14ac:dyDescent="0.25">
      <c r="B112" s="37"/>
      <c r="C112"/>
    </row>
    <row r="113" spans="2:3" ht="15.75" x14ac:dyDescent="0.25">
      <c r="B113" s="38" t="s">
        <v>81</v>
      </c>
      <c r="C113" s="38"/>
    </row>
    <row r="114" spans="2:3" ht="15.75" x14ac:dyDescent="0.25">
      <c r="B114" s="10" t="s">
        <v>82</v>
      </c>
      <c r="C114" s="44" t="s">
        <v>220</v>
      </c>
    </row>
    <row r="115" spans="2:3" ht="15.75" x14ac:dyDescent="0.25">
      <c r="B115" s="10" t="s">
        <v>84</v>
      </c>
      <c r="C115" s="44" t="s">
        <v>221</v>
      </c>
    </row>
    <row r="116" spans="2:3" ht="15.75" x14ac:dyDescent="0.25">
      <c r="B116" s="10" t="s">
        <v>86</v>
      </c>
      <c r="C116" s="45">
        <v>301</v>
      </c>
    </row>
    <row r="117" spans="2:3" ht="15.75" x14ac:dyDescent="0.25">
      <c r="B117" s="10" t="s">
        <v>87</v>
      </c>
      <c r="C117" s="14" t="s">
        <v>222</v>
      </c>
    </row>
    <row r="118" spans="2:3" ht="15.75" x14ac:dyDescent="0.25">
      <c r="B118" s="46"/>
      <c r="C118" s="47"/>
    </row>
    <row r="119" spans="2:3" ht="15.75" x14ac:dyDescent="0.25">
      <c r="B119" s="38" t="s">
        <v>89</v>
      </c>
      <c r="C119" s="38"/>
    </row>
    <row r="120" spans="2:3" ht="15.75" x14ac:dyDescent="0.25">
      <c r="B120" s="10" t="s">
        <v>90</v>
      </c>
      <c r="C120" s="45" t="s">
        <v>217</v>
      </c>
    </row>
    <row r="121" spans="2:3" ht="15.75" x14ac:dyDescent="0.25">
      <c r="B121" s="10" t="s">
        <v>92</v>
      </c>
      <c r="C121" s="70">
        <v>75</v>
      </c>
    </row>
    <row r="122" spans="2:3" ht="15.75" x14ac:dyDescent="0.25">
      <c r="B122" s="10" t="s">
        <v>93</v>
      </c>
      <c r="C122" s="14"/>
    </row>
    <row r="123" spans="2:3" ht="15.75" x14ac:dyDescent="0.25">
      <c r="B123" s="10" t="s">
        <v>94</v>
      </c>
      <c r="C123" s="45">
        <v>277</v>
      </c>
    </row>
    <row r="124" spans="2:3" ht="31.5" x14ac:dyDescent="0.25">
      <c r="B124" s="10" t="s">
        <v>95</v>
      </c>
      <c r="C124" s="70">
        <v>4</v>
      </c>
    </row>
    <row r="125" spans="2:3" ht="15.75" x14ac:dyDescent="0.25">
      <c r="B125" s="46"/>
      <c r="C125" s="47"/>
    </row>
    <row r="126" spans="2:3" ht="15.75" x14ac:dyDescent="0.25">
      <c r="B126" s="38" t="s">
        <v>96</v>
      </c>
      <c r="C126" s="38"/>
    </row>
    <row r="127" spans="2:3" ht="15.75" x14ac:dyDescent="0.25">
      <c r="B127" s="10" t="s">
        <v>97</v>
      </c>
      <c r="C127" s="45" t="s">
        <v>183</v>
      </c>
    </row>
    <row r="128" spans="2:3" ht="15.75" x14ac:dyDescent="0.25">
      <c r="B128" s="10" t="s">
        <v>99</v>
      </c>
      <c r="C128" s="45" t="s">
        <v>100</v>
      </c>
    </row>
    <row r="129" spans="2:3" ht="15.75" x14ac:dyDescent="0.25">
      <c r="B129" s="10" t="s">
        <v>101</v>
      </c>
      <c r="C129" s="45" t="s">
        <v>183</v>
      </c>
    </row>
    <row r="130" spans="2:3" ht="15.75" x14ac:dyDescent="0.25">
      <c r="B130" s="11" t="s">
        <v>102</v>
      </c>
      <c r="C130" s="48" t="s">
        <v>223</v>
      </c>
    </row>
    <row r="131" spans="2:3" ht="15.75" x14ac:dyDescent="0.25">
      <c r="B131" s="10" t="s">
        <v>104</v>
      </c>
      <c r="C131" s="45" t="s">
        <v>224</v>
      </c>
    </row>
    <row r="132" spans="2:3" ht="15.75" x14ac:dyDescent="0.25">
      <c r="B132" s="10" t="s">
        <v>106</v>
      </c>
      <c r="C132" s="48">
        <v>0</v>
      </c>
    </row>
    <row r="133" spans="2:3" ht="15.75" x14ac:dyDescent="0.25">
      <c r="B133" s="10" t="s">
        <v>107</v>
      </c>
      <c r="C133" s="45" t="s">
        <v>197</v>
      </c>
    </row>
    <row r="134" spans="2:3" ht="15.75" x14ac:dyDescent="0.25">
      <c r="B134" s="10" t="s">
        <v>109</v>
      </c>
      <c r="C134" s="45" t="s">
        <v>225</v>
      </c>
    </row>
    <row r="135" spans="2:3" ht="15.75" x14ac:dyDescent="0.25">
      <c r="B135" s="10" t="s">
        <v>111</v>
      </c>
      <c r="C135" s="45" t="s">
        <v>226</v>
      </c>
    </row>
    <row r="136" spans="2:3" ht="15.75" x14ac:dyDescent="0.25">
      <c r="B136" s="46"/>
      <c r="C136" s="47"/>
    </row>
    <row r="137" spans="2:3" ht="15.75" x14ac:dyDescent="0.25">
      <c r="B137" s="38" t="s">
        <v>113</v>
      </c>
      <c r="C137" s="38"/>
    </row>
    <row r="138" spans="2:3" ht="15.75" x14ac:dyDescent="0.25">
      <c r="B138" s="49" t="s">
        <v>114</v>
      </c>
      <c r="C138" s="50"/>
    </row>
    <row r="139" spans="2:3" ht="15.75" x14ac:dyDescent="0.25">
      <c r="B139" s="49" t="s">
        <v>115</v>
      </c>
      <c r="C139" s="50"/>
    </row>
    <row r="140" spans="2:3" ht="15.75" x14ac:dyDescent="0.25">
      <c r="B140" s="51" t="s">
        <v>116</v>
      </c>
      <c r="C140" s="50"/>
    </row>
    <row r="141" spans="2:3" ht="15.75" x14ac:dyDescent="0.25">
      <c r="B141" s="51" t="s">
        <v>117</v>
      </c>
      <c r="C141" s="50"/>
    </row>
    <row r="142" spans="2:3" ht="15.75" x14ac:dyDescent="0.25">
      <c r="B142" s="49" t="s">
        <v>118</v>
      </c>
      <c r="C142" s="50"/>
    </row>
    <row r="143" spans="2:3" ht="15.75" x14ac:dyDescent="0.25">
      <c r="B143" s="51" t="s">
        <v>119</v>
      </c>
      <c r="C143" s="50">
        <v>38.119999999999997</v>
      </c>
    </row>
    <row r="144" spans="2:3" ht="15.75" x14ac:dyDescent="0.25">
      <c r="B144" s="51" t="s">
        <v>120</v>
      </c>
      <c r="C144" s="50"/>
    </row>
    <row r="145" spans="2:3" ht="15.75" x14ac:dyDescent="0.25">
      <c r="B145" s="51" t="s">
        <v>121</v>
      </c>
      <c r="C145" s="50"/>
    </row>
    <row r="146" spans="2:3" ht="15.75" x14ac:dyDescent="0.25">
      <c r="B146" s="51" t="s">
        <v>122</v>
      </c>
      <c r="C146" s="50"/>
    </row>
    <row r="147" spans="2:3" ht="15.75" x14ac:dyDescent="0.25">
      <c r="B147" s="49" t="s">
        <v>123</v>
      </c>
      <c r="C147" s="50"/>
    </row>
    <row r="148" spans="2:3" ht="15.75" x14ac:dyDescent="0.25">
      <c r="B148" s="51" t="s">
        <v>124</v>
      </c>
      <c r="C148" s="50">
        <v>49.01</v>
      </c>
    </row>
    <row r="149" spans="2:3" ht="15.75" x14ac:dyDescent="0.25">
      <c r="B149" s="51" t="s">
        <v>125</v>
      </c>
      <c r="C149" s="50"/>
    </row>
    <row r="150" spans="2:3" ht="15.75" x14ac:dyDescent="0.25">
      <c r="B150" s="51" t="s">
        <v>126</v>
      </c>
      <c r="C150" s="50"/>
    </row>
    <row r="151" spans="2:3" ht="15.75" x14ac:dyDescent="0.25">
      <c r="B151" s="51" t="s">
        <v>127</v>
      </c>
      <c r="C151" s="50"/>
    </row>
    <row r="152" spans="2:3" ht="15.75" x14ac:dyDescent="0.25">
      <c r="B152" s="51" t="s">
        <v>128</v>
      </c>
      <c r="C152" s="50">
        <v>12968.77</v>
      </c>
    </row>
    <row r="153" spans="2:3" ht="15.75" x14ac:dyDescent="0.25">
      <c r="B153" s="51" t="s">
        <v>129</v>
      </c>
      <c r="C153" s="55">
        <v>120.18</v>
      </c>
    </row>
    <row r="154" spans="2:3" ht="15.75" x14ac:dyDescent="0.25">
      <c r="B154" s="49" t="s">
        <v>130</v>
      </c>
      <c r="C154" s="50"/>
    </row>
    <row r="155" spans="2:3" ht="15.75" x14ac:dyDescent="0.25">
      <c r="B155" s="51" t="s">
        <v>130</v>
      </c>
      <c r="C155" s="50"/>
    </row>
    <row r="156" spans="2:3" ht="15.75" x14ac:dyDescent="0.25">
      <c r="B156" s="49" t="s">
        <v>131</v>
      </c>
      <c r="C156" s="50"/>
    </row>
    <row r="157" spans="2:3" ht="15.75" x14ac:dyDescent="0.25">
      <c r="B157" s="51" t="s">
        <v>132</v>
      </c>
      <c r="C157" s="50"/>
    </row>
    <row r="158" spans="2:3" ht="15.75" x14ac:dyDescent="0.25">
      <c r="B158" s="51" t="s">
        <v>133</v>
      </c>
      <c r="C158" s="50"/>
    </row>
    <row r="159" spans="2:3" ht="15.75" x14ac:dyDescent="0.25">
      <c r="B159" s="51" t="s">
        <v>134</v>
      </c>
      <c r="C159" s="50"/>
    </row>
    <row r="160" spans="2:3" ht="15.75" x14ac:dyDescent="0.25">
      <c r="B160" s="51" t="s">
        <v>131</v>
      </c>
      <c r="C160" s="50"/>
    </row>
  </sheetData>
  <sheetProtection selectLockedCells="1"/>
  <mergeCells count="20">
    <mergeCell ref="B126:C126"/>
    <mergeCell ref="B137:C137"/>
    <mergeCell ref="B99:C99"/>
    <mergeCell ref="B102:C102"/>
    <mergeCell ref="B107:C107"/>
    <mergeCell ref="B111:C111"/>
    <mergeCell ref="B113:C113"/>
    <mergeCell ref="B119:C119"/>
    <mergeCell ref="B58:C58"/>
    <mergeCell ref="B60:C60"/>
    <mergeCell ref="B72:C72"/>
    <mergeCell ref="B79:C79"/>
    <mergeCell ref="B86:C86"/>
    <mergeCell ref="B91:C91"/>
    <mergeCell ref="B7:C7"/>
    <mergeCell ref="B23:C23"/>
    <mergeCell ref="B26:C26"/>
    <mergeCell ref="B37:C37"/>
    <mergeCell ref="B43:C43"/>
    <mergeCell ref="B49:C49"/>
  </mergeCells>
  <hyperlinks>
    <hyperlink ref="B41" location="PROG.IZDACI!A1" display="KLIKNITE OVDJE I UNESITE PODATKE U TABLICU " xr:uid="{AB0929F4-67DC-4A46-9FC6-3FBB523DC5BE}"/>
    <hyperlink ref="B104" location="'KGZ2'!A1" display="KLIKNITE OVDJE I UNESITE PODATKE U TABLICU " xr:uid="{DA8AF7D2-D719-49D2-AD01-6FD7BB53E399}"/>
    <hyperlink ref="B108" location="'KGZ1'!A1" display="KLIKNITE OVDJE I UNESITE PODATKE U TABLICU " xr:uid="{B8884DC0-FDF8-4569-8489-E6C523EC4828}"/>
    <hyperlink ref="C14" r:id="rId1" xr:uid="{2084CD0C-C4B3-4E81-A180-D412D9916CFE}"/>
    <hyperlink ref="C50" r:id="rId2" display="http://www.ns-dubrava.hr/" xr:uid="{CD498DD0-ED7F-4F1A-9746-CD8204BCFFC8}"/>
  </hyperlinks>
  <pageMargins left="0.25" right="0.25" top="0.75" bottom="0.75" header="0.3" footer="0.3"/>
  <pageSetup paperSize="9" scale="78" orientation="landscape" r:id="rId3"/>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AFBE-6D07-474B-BB97-75AADA791266}">
  <dimension ref="A2:E22"/>
  <sheetViews>
    <sheetView showGridLines="0" showRowColHeaders="0" zoomScale="68" zoomScaleNormal="68" workbookViewId="0">
      <pane ySplit="4" topLeftCell="A5" activePane="bottomLeft" state="frozen"/>
      <selection activeCell="C33" sqref="C33"/>
      <selection pane="bottomLeft" activeCell="B43" sqref="B43"/>
    </sheetView>
  </sheetViews>
  <sheetFormatPr defaultColWidth="9.140625" defaultRowHeight="15.75" x14ac:dyDescent="0.25"/>
  <cols>
    <col min="1" max="1" width="8.28515625" style="26" customWidth="1"/>
    <col min="2" max="2" width="72.42578125" style="26" customWidth="1"/>
    <col min="3" max="3" width="50.42578125" style="26" customWidth="1"/>
    <col min="4" max="4" width="35.85546875" style="26" customWidth="1"/>
    <col min="5" max="5" width="27.28515625" style="26" customWidth="1"/>
    <col min="6" max="16384" width="9.140625" style="26"/>
  </cols>
  <sheetData>
    <row r="2" spans="1:5" x14ac:dyDescent="0.25">
      <c r="B2" s="52" t="s">
        <v>135</v>
      </c>
    </row>
    <row r="4" spans="1:5" ht="31.5" x14ac:dyDescent="0.25">
      <c r="A4" s="37" t="s">
        <v>136</v>
      </c>
      <c r="B4" s="53" t="s">
        <v>137</v>
      </c>
      <c r="C4" s="53" t="s">
        <v>138</v>
      </c>
      <c r="D4" s="53" t="s">
        <v>139</v>
      </c>
      <c r="E4" s="54" t="s">
        <v>35</v>
      </c>
    </row>
    <row r="5" spans="1:5" x14ac:dyDescent="0.25">
      <c r="A5" s="35" t="s">
        <v>140</v>
      </c>
      <c r="B5" s="51" t="s">
        <v>116</v>
      </c>
      <c r="C5" s="55"/>
      <c r="D5" s="55"/>
      <c r="E5" s="55">
        <f>SUM(Table27[[#This Row],[SREDSTVA GRADSKOG UREDA ZA KULTURU ]:[SREDSTVA IZ OSTALIH IZVORA]])</f>
        <v>0</v>
      </c>
    </row>
    <row r="6" spans="1:5" x14ac:dyDescent="0.25">
      <c r="A6" s="35" t="s">
        <v>141</v>
      </c>
      <c r="B6" s="51" t="s">
        <v>117</v>
      </c>
      <c r="C6" s="55"/>
      <c r="D6" s="55"/>
      <c r="E6" s="55">
        <f>SUM(Table27[[#This Row],[SREDSTVA GRADSKOG UREDA ZA KULTURU ]:[SREDSTVA IZ OSTALIH IZVORA]])</f>
        <v>0</v>
      </c>
    </row>
    <row r="7" spans="1:5" x14ac:dyDescent="0.25">
      <c r="A7" s="35" t="s">
        <v>142</v>
      </c>
      <c r="B7" s="51" t="s">
        <v>119</v>
      </c>
      <c r="C7" s="55"/>
      <c r="D7" s="50">
        <v>38.119999999999997</v>
      </c>
      <c r="E7" s="55">
        <f>SUM(Table27[[#This Row],[SREDSTVA GRADSKOG UREDA ZA KULTURU ]:[SREDSTVA IZ OSTALIH IZVORA]])</f>
        <v>38.119999999999997</v>
      </c>
    </row>
    <row r="8" spans="1:5" x14ac:dyDescent="0.25">
      <c r="A8" s="35" t="s">
        <v>143</v>
      </c>
      <c r="B8" s="51" t="s">
        <v>120</v>
      </c>
      <c r="C8" s="55"/>
      <c r="D8" s="55"/>
      <c r="E8" s="55">
        <f>SUM(Table27[[#This Row],[SREDSTVA GRADSKOG UREDA ZA KULTURU ]:[SREDSTVA IZ OSTALIH IZVORA]])</f>
        <v>0</v>
      </c>
    </row>
    <row r="9" spans="1:5" x14ac:dyDescent="0.25">
      <c r="A9" s="35" t="s">
        <v>144</v>
      </c>
      <c r="B9" s="51" t="s">
        <v>121</v>
      </c>
      <c r="C9" s="55"/>
      <c r="D9" s="55"/>
      <c r="E9" s="55">
        <f>SUM(Table27[[#This Row],[SREDSTVA GRADSKOG UREDA ZA KULTURU ]:[SREDSTVA IZ OSTALIH IZVORA]])</f>
        <v>0</v>
      </c>
    </row>
    <row r="10" spans="1:5" x14ac:dyDescent="0.25">
      <c r="A10" s="35" t="s">
        <v>145</v>
      </c>
      <c r="B10" s="51" t="s">
        <v>122</v>
      </c>
      <c r="C10" s="55"/>
      <c r="D10" s="55"/>
      <c r="E10" s="55">
        <f>SUM(Table27[[#This Row],[SREDSTVA GRADSKOG UREDA ZA KULTURU ]:[SREDSTVA IZ OSTALIH IZVORA]])</f>
        <v>0</v>
      </c>
    </row>
    <row r="11" spans="1:5" x14ac:dyDescent="0.25">
      <c r="A11" s="35" t="s">
        <v>146</v>
      </c>
      <c r="B11" s="51" t="s">
        <v>124</v>
      </c>
      <c r="C11" s="55"/>
      <c r="D11" s="50">
        <v>49.01</v>
      </c>
      <c r="E11" s="55">
        <f>SUM(Table27[[#This Row],[SREDSTVA GRADSKOG UREDA ZA KULTURU ]:[SREDSTVA IZ OSTALIH IZVORA]])</f>
        <v>49.01</v>
      </c>
    </row>
    <row r="12" spans="1:5" x14ac:dyDescent="0.25">
      <c r="A12" s="35" t="s">
        <v>147</v>
      </c>
      <c r="B12" s="51" t="s">
        <v>125</v>
      </c>
      <c r="C12" s="55"/>
      <c r="D12" s="55"/>
      <c r="E12" s="55">
        <f>SUM(Table27[[#This Row],[SREDSTVA GRADSKOG UREDA ZA KULTURU ]:[SREDSTVA IZ OSTALIH IZVORA]])</f>
        <v>0</v>
      </c>
    </row>
    <row r="13" spans="1:5" x14ac:dyDescent="0.25">
      <c r="A13" s="35" t="s">
        <v>148</v>
      </c>
      <c r="B13" s="51" t="s">
        <v>126</v>
      </c>
      <c r="C13" s="55"/>
      <c r="D13" s="55"/>
      <c r="E13" s="55">
        <f>SUM(Table27[[#This Row],[SREDSTVA GRADSKOG UREDA ZA KULTURU ]:[SREDSTVA IZ OSTALIH IZVORA]])</f>
        <v>0</v>
      </c>
    </row>
    <row r="14" spans="1:5" x14ac:dyDescent="0.25">
      <c r="A14" s="35" t="s">
        <v>149</v>
      </c>
      <c r="B14" s="51" t="s">
        <v>127</v>
      </c>
      <c r="C14" s="55"/>
      <c r="D14" s="55"/>
      <c r="E14" s="55">
        <f>SUM(Table27[[#This Row],[SREDSTVA GRADSKOG UREDA ZA KULTURU ]:[SREDSTVA IZ OSTALIH IZVORA]])</f>
        <v>0</v>
      </c>
    </row>
    <row r="15" spans="1:5" x14ac:dyDescent="0.25">
      <c r="A15" s="35" t="s">
        <v>150</v>
      </c>
      <c r="B15" s="51" t="s">
        <v>128</v>
      </c>
      <c r="C15" s="55"/>
      <c r="D15" s="50">
        <v>12968.77</v>
      </c>
      <c r="E15" s="55">
        <f>SUM(Table27[[#This Row],[SREDSTVA GRADSKOG UREDA ZA KULTURU ]:[SREDSTVA IZ OSTALIH IZVORA]])</f>
        <v>12968.77</v>
      </c>
    </row>
    <row r="16" spans="1:5" x14ac:dyDescent="0.25">
      <c r="A16" s="35" t="s">
        <v>151</v>
      </c>
      <c r="B16" s="51" t="s">
        <v>129</v>
      </c>
      <c r="C16" s="55"/>
      <c r="D16" s="55">
        <v>120.18</v>
      </c>
      <c r="E16" s="55">
        <f>SUM(Table27[[#This Row],[SREDSTVA GRADSKOG UREDA ZA KULTURU ]:[SREDSTVA IZ OSTALIH IZVORA]])</f>
        <v>120.18</v>
      </c>
    </row>
    <row r="17" spans="1:5" x14ac:dyDescent="0.25">
      <c r="A17" s="35" t="s">
        <v>152</v>
      </c>
      <c r="B17" s="51" t="s">
        <v>130</v>
      </c>
      <c r="C17" s="55"/>
      <c r="D17" s="55"/>
      <c r="E17" s="55">
        <f>SUM(Table27[[#This Row],[SREDSTVA GRADSKOG UREDA ZA KULTURU ]:[SREDSTVA IZ OSTALIH IZVORA]])</f>
        <v>0</v>
      </c>
    </row>
    <row r="18" spans="1:5" x14ac:dyDescent="0.25">
      <c r="A18" s="35" t="s">
        <v>153</v>
      </c>
      <c r="B18" s="51" t="s">
        <v>132</v>
      </c>
      <c r="C18" s="55"/>
      <c r="D18" s="55"/>
      <c r="E18" s="55">
        <f>SUM(Table27[[#This Row],[SREDSTVA GRADSKOG UREDA ZA KULTURU ]:[SREDSTVA IZ OSTALIH IZVORA]])</f>
        <v>0</v>
      </c>
    </row>
    <row r="19" spans="1:5" x14ac:dyDescent="0.25">
      <c r="A19" s="35" t="s">
        <v>154</v>
      </c>
      <c r="B19" s="51" t="s">
        <v>133</v>
      </c>
      <c r="C19" s="55"/>
      <c r="D19" s="55"/>
      <c r="E19" s="55">
        <f>SUM(Table27[[#This Row],[SREDSTVA GRADSKOG UREDA ZA KULTURU ]:[SREDSTVA IZ OSTALIH IZVORA]])</f>
        <v>0</v>
      </c>
    </row>
    <row r="20" spans="1:5" x14ac:dyDescent="0.25">
      <c r="A20" s="35" t="s">
        <v>155</v>
      </c>
      <c r="B20" s="51" t="s">
        <v>134</v>
      </c>
      <c r="C20" s="57"/>
      <c r="D20" s="57"/>
      <c r="E20" s="57">
        <f>SUM(Table27[[#This Row],[SREDSTVA GRADSKOG UREDA ZA KULTURU ]:[SREDSTVA IZ OSTALIH IZVORA]])</f>
        <v>0</v>
      </c>
    </row>
    <row r="21" spans="1:5" x14ac:dyDescent="0.25">
      <c r="A21" s="35" t="s">
        <v>156</v>
      </c>
      <c r="B21" s="51" t="s">
        <v>131</v>
      </c>
      <c r="C21" s="55"/>
      <c r="D21" s="55"/>
      <c r="E21" s="55">
        <f>SUM(Table27[[#This Row],[SREDSTVA GRADSKOG UREDA ZA KULTURU ]:[SREDSTVA IZ OSTALIH IZVORA]])</f>
        <v>0</v>
      </c>
    </row>
    <row r="22" spans="1:5" x14ac:dyDescent="0.25">
      <c r="A22" s="26" t="s">
        <v>157</v>
      </c>
      <c r="C22" s="58"/>
      <c r="D22" s="58"/>
      <c r="E22" s="59">
        <f>SUBTOTAL(109,Table27[UKUPNO])</f>
        <v>13176.08</v>
      </c>
    </row>
  </sheetData>
  <pageMargins left="0.7" right="0.7" top="0.75" bottom="0.75"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D39D7-4A92-4A09-92AC-50422B6ED0AF}">
  <sheetPr>
    <tabColor theme="8" tint="-0.249977111117893"/>
  </sheetPr>
  <dimension ref="B3:E160"/>
  <sheetViews>
    <sheetView zoomScale="76" zoomScaleNormal="76" workbookViewId="0">
      <pane ySplit="5" topLeftCell="A30" activePane="bottomLeft" state="frozen"/>
      <selection pane="bottomLeft" activeCell="C59" sqref="C59"/>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227</v>
      </c>
      <c r="C3" s="2"/>
    </row>
    <row r="4" spans="2:5" ht="20.25" x14ac:dyDescent="0.25">
      <c r="B4" s="1"/>
      <c r="C4" s="2"/>
    </row>
    <row r="5" spans="2:5" ht="20.25" x14ac:dyDescent="0.25">
      <c r="B5" s="4" t="s">
        <v>1</v>
      </c>
      <c r="C5" s="5" t="s">
        <v>2</v>
      </c>
      <c r="D5" s="6"/>
      <c r="E5" s="6"/>
    </row>
    <row r="6" spans="2:5" ht="20.25" x14ac:dyDescent="0.25">
      <c r="B6" s="7"/>
      <c r="C6" s="8"/>
    </row>
    <row r="7" spans="2:5" ht="21.75" customHeight="1" x14ac:dyDescent="0.25">
      <c r="B7" s="9" t="s">
        <v>3</v>
      </c>
      <c r="C7" s="9"/>
    </row>
    <row r="8" spans="2:5" ht="5.25" customHeight="1" x14ac:dyDescent="0.25"/>
    <row r="9" spans="2:5" ht="15.75" x14ac:dyDescent="0.25">
      <c r="B9" s="10" t="s">
        <v>4</v>
      </c>
      <c r="C9" s="10"/>
    </row>
    <row r="10" spans="2:5" ht="15.75" x14ac:dyDescent="0.25">
      <c r="B10" s="10" t="s">
        <v>5</v>
      </c>
      <c r="C10" s="11"/>
    </row>
    <row r="11" spans="2:5" ht="15.75" x14ac:dyDescent="0.25">
      <c r="B11" s="10" t="s">
        <v>6</v>
      </c>
      <c r="C11" s="12"/>
    </row>
    <row r="12" spans="2:5" ht="15.75" x14ac:dyDescent="0.25">
      <c r="B12" s="10" t="s">
        <v>7</v>
      </c>
      <c r="C12" s="13"/>
    </row>
    <row r="13" spans="2:5" ht="15.75" x14ac:dyDescent="0.25">
      <c r="B13" s="10" t="s">
        <v>8</v>
      </c>
      <c r="C13" s="14" t="s">
        <v>9</v>
      </c>
    </row>
    <row r="14" spans="2:5" ht="15.75" x14ac:dyDescent="0.25">
      <c r="B14" s="10" t="s">
        <v>10</v>
      </c>
      <c r="C14" s="15" t="s">
        <v>11</v>
      </c>
    </row>
    <row r="15" spans="2:5" ht="15.75" x14ac:dyDescent="0.25">
      <c r="B15" s="10" t="s">
        <v>12</v>
      </c>
      <c r="C15" s="16"/>
    </row>
    <row r="16" spans="2:5" ht="15.75" x14ac:dyDescent="0.25">
      <c r="B16" s="10" t="s">
        <v>13</v>
      </c>
      <c r="C16" s="14" t="s">
        <v>14</v>
      </c>
    </row>
    <row r="17" spans="2:3" ht="15.75" x14ac:dyDescent="0.25">
      <c r="B17" s="10" t="s">
        <v>15</v>
      </c>
      <c r="C17" s="16" t="s">
        <v>228</v>
      </c>
    </row>
    <row r="18" spans="2:3" ht="15.75" x14ac:dyDescent="0.25">
      <c r="B18" s="10" t="s">
        <v>17</v>
      </c>
      <c r="C18" s="16" t="s">
        <v>229</v>
      </c>
    </row>
    <row r="19" spans="2:3" ht="15.75" x14ac:dyDescent="0.25">
      <c r="B19" s="10" t="s">
        <v>19</v>
      </c>
      <c r="C19" s="16" t="s">
        <v>230</v>
      </c>
    </row>
    <row r="20" spans="2:3" ht="15.75" x14ac:dyDescent="0.25">
      <c r="B20" s="10" t="s">
        <v>21</v>
      </c>
      <c r="C20" s="16">
        <v>109</v>
      </c>
    </row>
    <row r="21" spans="2:3" ht="15.75" x14ac:dyDescent="0.25">
      <c r="B21" s="10" t="s">
        <v>22</v>
      </c>
      <c r="C21" s="16">
        <v>1</v>
      </c>
    </row>
    <row r="22" spans="2:3" ht="15" customHeight="1" x14ac:dyDescent="0.25">
      <c r="B22" s="18"/>
    </row>
    <row r="23" spans="2:3" ht="23.25" customHeight="1" x14ac:dyDescent="0.25">
      <c r="B23" s="19" t="s">
        <v>23</v>
      </c>
      <c r="C23" s="19"/>
    </row>
    <row r="24" spans="2:3" ht="312.75" customHeight="1" x14ac:dyDescent="0.25">
      <c r="B24" s="60" t="s">
        <v>24</v>
      </c>
      <c r="C24" s="61" t="s">
        <v>231</v>
      </c>
    </row>
    <row r="25" spans="2:3" ht="8.25" customHeight="1" x14ac:dyDescent="0.25">
      <c r="B25" s="18"/>
    </row>
    <row r="26" spans="2:3" ht="22.5" customHeight="1" x14ac:dyDescent="0.25">
      <c r="B26" s="24" t="s">
        <v>26</v>
      </c>
      <c r="C26" s="24"/>
    </row>
    <row r="27" spans="2:3" ht="15.75" x14ac:dyDescent="0.25">
      <c r="B27" s="25" t="s">
        <v>27</v>
      </c>
      <c r="C27" s="26"/>
    </row>
    <row r="28" spans="2:3" ht="31.5" x14ac:dyDescent="0.25">
      <c r="B28" s="10" t="s">
        <v>28</v>
      </c>
      <c r="C28" s="27"/>
    </row>
    <row r="29" spans="2:3" ht="15.75" x14ac:dyDescent="0.25">
      <c r="B29" s="28" t="s">
        <v>29</v>
      </c>
      <c r="C29" s="27"/>
    </row>
    <row r="30" spans="2:3" ht="15.75" x14ac:dyDescent="0.25">
      <c r="B30" s="28" t="s">
        <v>30</v>
      </c>
      <c r="C30" s="27"/>
    </row>
    <row r="31" spans="2:3" ht="15.75" x14ac:dyDescent="0.25">
      <c r="B31" s="10" t="s">
        <v>31</v>
      </c>
      <c r="C31" s="27"/>
    </row>
    <row r="32" spans="2:3" ht="15.75" x14ac:dyDescent="0.25">
      <c r="B32" s="10" t="s">
        <v>32</v>
      </c>
      <c r="C32" s="27"/>
    </row>
    <row r="33" spans="2:4" ht="31.5" x14ac:dyDescent="0.25">
      <c r="B33" s="10" t="s">
        <v>33</v>
      </c>
      <c r="C33" s="27">
        <v>475.2</v>
      </c>
    </row>
    <row r="34" spans="2:4" ht="15.75" x14ac:dyDescent="0.25">
      <c r="B34" s="10" t="s">
        <v>34</v>
      </c>
      <c r="C34" s="27"/>
    </row>
    <row r="35" spans="2:4" ht="21.75" customHeight="1" x14ac:dyDescent="0.25">
      <c r="B35" s="29" t="s">
        <v>35</v>
      </c>
      <c r="C35" s="30">
        <f>SUM(C27:C34)</f>
        <v>475.2</v>
      </c>
    </row>
    <row r="36" spans="2:4" ht="12" customHeight="1" x14ac:dyDescent="0.25">
      <c r="B36" s="18"/>
    </row>
    <row r="37" spans="2:4" ht="20.25" customHeight="1" x14ac:dyDescent="0.25">
      <c r="B37" s="19" t="s">
        <v>36</v>
      </c>
      <c r="C37" s="19"/>
    </row>
    <row r="38" spans="2:4" x14ac:dyDescent="0.25">
      <c r="B38" s="31" t="s">
        <v>37</v>
      </c>
    </row>
    <row r="39" spans="2:4" x14ac:dyDescent="0.25">
      <c r="B39" s="31" t="s">
        <v>38</v>
      </c>
    </row>
    <row r="40" spans="2:4" ht="7.5" customHeight="1" x14ac:dyDescent="0.25">
      <c r="B40" s="26"/>
      <c r="C40" s="26"/>
      <c r="D40" s="26"/>
    </row>
    <row r="41" spans="2:4" ht="27" customHeight="1" x14ac:dyDescent="0.25">
      <c r="B41" s="32" t="s">
        <v>39</v>
      </c>
      <c r="C41" s="33"/>
    </row>
    <row r="42" spans="2:4" ht="10.5" customHeight="1" x14ac:dyDescent="0.25"/>
    <row r="43" spans="2:4" ht="21" customHeight="1" x14ac:dyDescent="0.25">
      <c r="B43" s="19" t="s">
        <v>40</v>
      </c>
      <c r="C43" s="19"/>
    </row>
    <row r="44" spans="2:4" ht="21" customHeight="1" x14ac:dyDescent="0.25">
      <c r="B44" s="34" t="s">
        <v>41</v>
      </c>
      <c r="C44" s="34">
        <v>1</v>
      </c>
    </row>
    <row r="45" spans="2:4" ht="15.75" x14ac:dyDescent="0.25">
      <c r="B45" s="10" t="s">
        <v>42</v>
      </c>
      <c r="C45" s="35" t="s">
        <v>197</v>
      </c>
    </row>
    <row r="46" spans="2:4" ht="15.75" x14ac:dyDescent="0.25">
      <c r="B46" s="10" t="s">
        <v>43</v>
      </c>
      <c r="C46" s="35">
        <v>109</v>
      </c>
    </row>
    <row r="47" spans="2:4" ht="15.75" x14ac:dyDescent="0.25">
      <c r="B47" s="10" t="s">
        <v>44</v>
      </c>
      <c r="C47" s="36" t="s">
        <v>197</v>
      </c>
    </row>
    <row r="48" spans="2:4" ht="11.25" customHeight="1" x14ac:dyDescent="0.25">
      <c r="B48" s="37"/>
    </row>
    <row r="49" spans="2:3" ht="22.5" customHeight="1" x14ac:dyDescent="0.25">
      <c r="B49" s="38" t="s">
        <v>45</v>
      </c>
      <c r="C49" s="38"/>
    </row>
    <row r="50" spans="2:3" ht="15.75" x14ac:dyDescent="0.25">
      <c r="B50" s="10" t="s">
        <v>46</v>
      </c>
      <c r="C50" s="35" t="s">
        <v>232</v>
      </c>
    </row>
    <row r="51" spans="2:3" ht="15.75" x14ac:dyDescent="0.25">
      <c r="B51" s="10" t="s">
        <v>48</v>
      </c>
      <c r="C51" s="35"/>
    </row>
    <row r="52" spans="2:3" ht="15.75" x14ac:dyDescent="0.25">
      <c r="B52" s="29" t="s">
        <v>49</v>
      </c>
      <c r="C52" s="35"/>
    </row>
    <row r="53" spans="2:3" ht="15.75" x14ac:dyDescent="0.25">
      <c r="B53" s="10" t="s">
        <v>50</v>
      </c>
      <c r="C53" s="35">
        <v>10</v>
      </c>
    </row>
    <row r="54" spans="2:3" ht="15.75" x14ac:dyDescent="0.25">
      <c r="B54" s="10" t="s">
        <v>51</v>
      </c>
      <c r="C54" s="35">
        <v>100</v>
      </c>
    </row>
    <row r="55" spans="2:3" ht="15.75" x14ac:dyDescent="0.25">
      <c r="B55" s="10" t="s">
        <v>52</v>
      </c>
      <c r="C55" s="35">
        <v>50</v>
      </c>
    </row>
    <row r="56" spans="2:3" ht="15.75" x14ac:dyDescent="0.25">
      <c r="B56" s="37"/>
    </row>
    <row r="58" spans="2:3" ht="23.25" customHeight="1" x14ac:dyDescent="0.25">
      <c r="B58" s="40" t="s">
        <v>53</v>
      </c>
      <c r="C58" s="40"/>
    </row>
    <row r="59" spans="2:3" ht="15.75" x14ac:dyDescent="0.25">
      <c r="B59" s="37"/>
    </row>
    <row r="60" spans="2:3" ht="21.75" customHeight="1" x14ac:dyDescent="0.25">
      <c r="B60" s="38" t="s">
        <v>54</v>
      </c>
      <c r="C60" s="38"/>
    </row>
    <row r="61" spans="2:3" ht="15.75" x14ac:dyDescent="0.25">
      <c r="B61" s="10" t="s">
        <v>55</v>
      </c>
      <c r="C61" s="14"/>
    </row>
    <row r="62" spans="2:3" ht="15.75" x14ac:dyDescent="0.25">
      <c r="B62" s="10" t="s">
        <v>56</v>
      </c>
      <c r="C62" s="14"/>
    </row>
    <row r="63" spans="2:3" ht="15.75" x14ac:dyDescent="0.25">
      <c r="B63" s="10" t="s">
        <v>57</v>
      </c>
      <c r="C63" s="14"/>
    </row>
    <row r="64" spans="2:3" ht="15.75" x14ac:dyDescent="0.25">
      <c r="B64" s="28" t="s">
        <v>58</v>
      </c>
      <c r="C64" s="14"/>
    </row>
    <row r="65" spans="2:3" ht="15.75" x14ac:dyDescent="0.25">
      <c r="B65" s="28" t="s">
        <v>59</v>
      </c>
      <c r="C65" s="14"/>
    </row>
    <row r="66" spans="2:3" ht="15.75" x14ac:dyDescent="0.25">
      <c r="B66" s="28" t="s">
        <v>60</v>
      </c>
      <c r="C66" s="14"/>
    </row>
    <row r="67" spans="2:3" ht="15.75" x14ac:dyDescent="0.25">
      <c r="B67" s="28" t="s">
        <v>61</v>
      </c>
      <c r="C67" s="14"/>
    </row>
    <row r="68" spans="2:3" ht="15.75" x14ac:dyDescent="0.25">
      <c r="B68" s="28" t="s">
        <v>62</v>
      </c>
      <c r="C68" s="14"/>
    </row>
    <row r="69" spans="2:3" ht="15.75" x14ac:dyDescent="0.25">
      <c r="B69" s="28" t="s">
        <v>63</v>
      </c>
      <c r="C69" s="41"/>
    </row>
    <row r="70" spans="2:3" ht="15.75" x14ac:dyDescent="0.25">
      <c r="B70" s="10" t="s">
        <v>64</v>
      </c>
      <c r="C70" s="41"/>
    </row>
    <row r="72" spans="2:3" ht="21" customHeight="1" x14ac:dyDescent="0.25">
      <c r="B72" s="38" t="s">
        <v>65</v>
      </c>
      <c r="C72" s="38"/>
    </row>
    <row r="73" spans="2:3" ht="15.75" x14ac:dyDescent="0.25">
      <c r="B73" s="11" t="s">
        <v>56</v>
      </c>
      <c r="C73" s="14"/>
    </row>
    <row r="74" spans="2:3" ht="15.75" x14ac:dyDescent="0.25">
      <c r="B74" s="11" t="s">
        <v>66</v>
      </c>
      <c r="C74" s="14"/>
    </row>
    <row r="75" spans="2:3" ht="15.75" x14ac:dyDescent="0.25">
      <c r="B75" s="42" t="s">
        <v>67</v>
      </c>
      <c r="C75" s="14"/>
    </row>
    <row r="76" spans="2:3" ht="15.75" x14ac:dyDescent="0.25">
      <c r="B76" s="42" t="s">
        <v>68</v>
      </c>
      <c r="C76" s="14"/>
    </row>
    <row r="77" spans="2:3" ht="15.75" x14ac:dyDescent="0.25">
      <c r="B77" s="42" t="s">
        <v>69</v>
      </c>
      <c r="C77" s="41"/>
    </row>
    <row r="79" spans="2:3" ht="21.75" customHeight="1" x14ac:dyDescent="0.25">
      <c r="B79" s="38" t="s">
        <v>70</v>
      </c>
      <c r="C79" s="38"/>
    </row>
    <row r="80" spans="2:3" ht="15.75" x14ac:dyDescent="0.25">
      <c r="B80" s="11" t="s">
        <v>56</v>
      </c>
      <c r="C80" s="14"/>
    </row>
    <row r="81" spans="2:3" ht="15.75" x14ac:dyDescent="0.25">
      <c r="B81" s="11" t="s">
        <v>66</v>
      </c>
      <c r="C81" s="14"/>
    </row>
    <row r="82" spans="2:3" ht="15.75" x14ac:dyDescent="0.25">
      <c r="B82" s="42" t="s">
        <v>67</v>
      </c>
      <c r="C82" s="14"/>
    </row>
    <row r="83" spans="2:3" ht="15.75" x14ac:dyDescent="0.25">
      <c r="B83" s="42" t="s">
        <v>68</v>
      </c>
      <c r="C83" s="14"/>
    </row>
    <row r="84" spans="2:3" ht="15.75" x14ac:dyDescent="0.25">
      <c r="B84" s="42" t="s">
        <v>69</v>
      </c>
      <c r="C84" s="41"/>
    </row>
    <row r="86" spans="2:3" ht="22.5" customHeight="1" x14ac:dyDescent="0.25">
      <c r="B86" s="38" t="s">
        <v>71</v>
      </c>
      <c r="C86" s="38"/>
    </row>
    <row r="87" spans="2:3" ht="15.75" x14ac:dyDescent="0.25">
      <c r="B87" s="11" t="s">
        <v>72</v>
      </c>
      <c r="C87" s="14"/>
    </row>
    <row r="88" spans="2:3" ht="15.75" x14ac:dyDescent="0.25">
      <c r="B88" s="42" t="s">
        <v>73</v>
      </c>
      <c r="C88" s="14"/>
    </row>
    <row r="89" spans="2:3" ht="15.75" x14ac:dyDescent="0.25">
      <c r="B89" s="42" t="s">
        <v>74</v>
      </c>
      <c r="C89" s="14"/>
    </row>
    <row r="91" spans="2:3" ht="23.25" customHeight="1" x14ac:dyDescent="0.25">
      <c r="B91" s="38" t="s">
        <v>75</v>
      </c>
      <c r="C91" s="38"/>
    </row>
    <row r="92" spans="2:3" ht="15.75" x14ac:dyDescent="0.25">
      <c r="B92" s="11" t="s">
        <v>72</v>
      </c>
      <c r="C92" s="14"/>
    </row>
    <row r="93" spans="2:3" ht="15.75" x14ac:dyDescent="0.25">
      <c r="B93" s="42" t="s">
        <v>73</v>
      </c>
      <c r="C93" s="14"/>
    </row>
    <row r="94" spans="2:3" ht="15.75" x14ac:dyDescent="0.25">
      <c r="B94" s="42" t="s">
        <v>74</v>
      </c>
      <c r="C94" s="14"/>
    </row>
    <row r="96" spans="2:3" ht="15.75" x14ac:dyDescent="0.25">
      <c r="B96" s="43" t="s">
        <v>76</v>
      </c>
      <c r="C96" s="14"/>
    </row>
    <row r="99" spans="2:5" ht="15.75" x14ac:dyDescent="0.25">
      <c r="B99" s="40" t="s">
        <v>77</v>
      </c>
      <c r="C99" s="40"/>
    </row>
    <row r="100" spans="2:5" ht="15.75" x14ac:dyDescent="0.25">
      <c r="B100" s="37"/>
      <c r="C100"/>
    </row>
    <row r="102" spans="2:5" ht="15.75" x14ac:dyDescent="0.25">
      <c r="B102" s="38" t="s">
        <v>78</v>
      </c>
      <c r="C102" s="38"/>
    </row>
    <row r="103" spans="2:5" ht="15.75" x14ac:dyDescent="0.25">
      <c r="B103" s="26"/>
      <c r="C103" s="26"/>
      <c r="D103" s="26"/>
      <c r="E103" s="26"/>
    </row>
    <row r="104" spans="2:5" ht="15.75" x14ac:dyDescent="0.25">
      <c r="B104" s="32" t="s">
        <v>39</v>
      </c>
    </row>
    <row r="107" spans="2:5" ht="15.75" x14ac:dyDescent="0.25">
      <c r="B107" s="38" t="s">
        <v>79</v>
      </c>
      <c r="C107" s="38"/>
    </row>
    <row r="108" spans="2:5" ht="15.75" x14ac:dyDescent="0.25">
      <c r="B108" s="32" t="s">
        <v>39</v>
      </c>
    </row>
    <row r="111" spans="2:5" ht="15.75" x14ac:dyDescent="0.25">
      <c r="B111" s="40" t="s">
        <v>80</v>
      </c>
      <c r="C111" s="40"/>
    </row>
    <row r="112" spans="2:5" ht="15.75" x14ac:dyDescent="0.25">
      <c r="B112" s="37"/>
      <c r="C112"/>
    </row>
    <row r="113" spans="2:3" ht="15.75" x14ac:dyDescent="0.25">
      <c r="B113" s="38" t="s">
        <v>81</v>
      </c>
      <c r="C113" s="38"/>
    </row>
    <row r="114" spans="2:3" ht="15.75" x14ac:dyDescent="0.25">
      <c r="B114" s="10" t="s">
        <v>82</v>
      </c>
      <c r="C114" s="44" t="s">
        <v>233</v>
      </c>
    </row>
    <row r="115" spans="2:3" ht="15.75" x14ac:dyDescent="0.25">
      <c r="B115" s="10" t="s">
        <v>84</v>
      </c>
      <c r="C115" s="44" t="s">
        <v>234</v>
      </c>
    </row>
    <row r="116" spans="2:3" ht="15.75" x14ac:dyDescent="0.25">
      <c r="B116" s="10" t="s">
        <v>86</v>
      </c>
      <c r="C116" s="45">
        <v>16</v>
      </c>
    </row>
    <row r="117" spans="2:3" ht="15.75" x14ac:dyDescent="0.25">
      <c r="B117" s="10" t="s">
        <v>87</v>
      </c>
      <c r="C117" s="45" t="s">
        <v>235</v>
      </c>
    </row>
    <row r="118" spans="2:3" ht="15.75" x14ac:dyDescent="0.25">
      <c r="B118" s="46"/>
      <c r="C118" s="47"/>
    </row>
    <row r="119" spans="2:3" ht="15.75" x14ac:dyDescent="0.25">
      <c r="B119" s="38" t="s">
        <v>89</v>
      </c>
      <c r="C119" s="38"/>
    </row>
    <row r="120" spans="2:3" ht="15.75" x14ac:dyDescent="0.25">
      <c r="B120" s="10" t="s">
        <v>90</v>
      </c>
      <c r="C120" s="45" t="s">
        <v>170</v>
      </c>
    </row>
    <row r="121" spans="2:3" ht="15.75" x14ac:dyDescent="0.25">
      <c r="B121" s="10" t="s">
        <v>92</v>
      </c>
      <c r="C121" s="45">
        <v>9</v>
      </c>
    </row>
    <row r="122" spans="2:3" ht="15.75" x14ac:dyDescent="0.25">
      <c r="B122" s="10" t="s">
        <v>93</v>
      </c>
      <c r="C122" s="45">
        <v>109</v>
      </c>
    </row>
    <row r="123" spans="2:3" ht="15.75" x14ac:dyDescent="0.25">
      <c r="B123" s="10" t="s">
        <v>94</v>
      </c>
      <c r="C123" s="45">
        <v>100</v>
      </c>
    </row>
    <row r="124" spans="2:3" ht="31.5" x14ac:dyDescent="0.25">
      <c r="B124" s="10" t="s">
        <v>95</v>
      </c>
      <c r="C124" s="45">
        <v>1</v>
      </c>
    </row>
    <row r="125" spans="2:3" ht="15.75" x14ac:dyDescent="0.25">
      <c r="B125" s="46"/>
      <c r="C125" s="47"/>
    </row>
    <row r="126" spans="2:3" ht="15.75" x14ac:dyDescent="0.25">
      <c r="B126" s="38" t="s">
        <v>96</v>
      </c>
      <c r="C126" s="38"/>
    </row>
    <row r="127" spans="2:3" ht="15.75" x14ac:dyDescent="0.25">
      <c r="B127" s="10" t="s">
        <v>97</v>
      </c>
      <c r="C127" s="45" t="s">
        <v>98</v>
      </c>
    </row>
    <row r="128" spans="2:3" ht="15.75" x14ac:dyDescent="0.25">
      <c r="B128" s="10" t="s">
        <v>99</v>
      </c>
      <c r="C128" s="45" t="s">
        <v>184</v>
      </c>
    </row>
    <row r="129" spans="2:3" ht="15.75" x14ac:dyDescent="0.25">
      <c r="B129" s="10" t="s">
        <v>101</v>
      </c>
      <c r="C129" s="45" t="s">
        <v>98</v>
      </c>
    </row>
    <row r="130" spans="2:3" ht="15.75" x14ac:dyDescent="0.25">
      <c r="B130" s="11" t="s">
        <v>102</v>
      </c>
      <c r="C130" s="48">
        <v>33</v>
      </c>
    </row>
    <row r="131" spans="2:3" ht="15.75" x14ac:dyDescent="0.25">
      <c r="B131" s="10" t="s">
        <v>104</v>
      </c>
      <c r="C131" s="45" t="s">
        <v>105</v>
      </c>
    </row>
    <row r="132" spans="2:3" ht="15.75" x14ac:dyDescent="0.25">
      <c r="B132" s="10" t="s">
        <v>106</v>
      </c>
      <c r="C132" s="48">
        <v>0</v>
      </c>
    </row>
    <row r="133" spans="2:3" ht="15.75" x14ac:dyDescent="0.25">
      <c r="B133" s="10" t="s">
        <v>107</v>
      </c>
      <c r="C133" s="45">
        <v>0</v>
      </c>
    </row>
    <row r="134" spans="2:3" ht="15.75" x14ac:dyDescent="0.25">
      <c r="B134" s="10" t="s">
        <v>109</v>
      </c>
      <c r="C134" s="45" t="s">
        <v>236</v>
      </c>
    </row>
    <row r="135" spans="2:3" ht="15.75" x14ac:dyDescent="0.25">
      <c r="B135" s="10" t="s">
        <v>111</v>
      </c>
      <c r="C135" s="45" t="s">
        <v>237</v>
      </c>
    </row>
    <row r="136" spans="2:3" ht="15.75" x14ac:dyDescent="0.25">
      <c r="B136" s="46"/>
      <c r="C136" s="47"/>
    </row>
    <row r="137" spans="2:3" ht="15.75" x14ac:dyDescent="0.25">
      <c r="B137" s="38" t="s">
        <v>113</v>
      </c>
      <c r="C137" s="38"/>
    </row>
    <row r="138" spans="2:3" ht="15.75" x14ac:dyDescent="0.25">
      <c r="B138" s="49" t="s">
        <v>114</v>
      </c>
      <c r="C138" s="50"/>
    </row>
    <row r="139" spans="2:3" ht="15.75" x14ac:dyDescent="0.25">
      <c r="B139" s="49" t="s">
        <v>115</v>
      </c>
      <c r="C139" s="50"/>
    </row>
    <row r="140" spans="2:3" ht="15.75" x14ac:dyDescent="0.25">
      <c r="B140" s="51" t="s">
        <v>116</v>
      </c>
      <c r="C140" s="50"/>
    </row>
    <row r="141" spans="2:3" ht="15.75" x14ac:dyDescent="0.25">
      <c r="B141" s="51" t="s">
        <v>117</v>
      </c>
      <c r="C141" s="50"/>
    </row>
    <row r="142" spans="2:3" ht="15.75" x14ac:dyDescent="0.25">
      <c r="B142" s="49" t="s">
        <v>118</v>
      </c>
      <c r="C142" s="50"/>
    </row>
    <row r="143" spans="2:3" ht="15.75" x14ac:dyDescent="0.25">
      <c r="B143" s="51" t="s">
        <v>119</v>
      </c>
      <c r="C143" s="50"/>
    </row>
    <row r="144" spans="2:3" ht="15.75" x14ac:dyDescent="0.25">
      <c r="B144" s="51" t="s">
        <v>120</v>
      </c>
      <c r="C144" s="50"/>
    </row>
    <row r="145" spans="2:3" ht="15.75" x14ac:dyDescent="0.25">
      <c r="B145" s="51" t="s">
        <v>121</v>
      </c>
      <c r="C145" s="50"/>
    </row>
    <row r="146" spans="2:3" ht="15.75" x14ac:dyDescent="0.25">
      <c r="B146" s="51" t="s">
        <v>122</v>
      </c>
      <c r="C146" s="50"/>
    </row>
    <row r="147" spans="2:3" ht="15.75" x14ac:dyDescent="0.25">
      <c r="B147" s="49" t="s">
        <v>123</v>
      </c>
      <c r="C147" s="50"/>
    </row>
    <row r="148" spans="2:3" ht="15.75" x14ac:dyDescent="0.25">
      <c r="B148" s="51" t="s">
        <v>124</v>
      </c>
      <c r="C148" s="50"/>
    </row>
    <row r="149" spans="2:3" ht="15.75" x14ac:dyDescent="0.25">
      <c r="B149" s="51" t="s">
        <v>125</v>
      </c>
      <c r="C149" s="50"/>
    </row>
    <row r="150" spans="2:3" ht="15.75" x14ac:dyDescent="0.25">
      <c r="B150" s="51" t="s">
        <v>126</v>
      </c>
      <c r="C150" s="50"/>
    </row>
    <row r="151" spans="2:3" ht="15.75" x14ac:dyDescent="0.25">
      <c r="B151" s="51" t="s">
        <v>127</v>
      </c>
      <c r="C151" s="50"/>
    </row>
    <row r="152" spans="2:3" ht="15.75" x14ac:dyDescent="0.25">
      <c r="B152" s="51" t="s">
        <v>128</v>
      </c>
      <c r="C152" s="50">
        <v>314.68</v>
      </c>
    </row>
    <row r="153" spans="2:3" ht="15.75" x14ac:dyDescent="0.25">
      <c r="B153" s="51" t="s">
        <v>129</v>
      </c>
      <c r="C153" s="50">
        <v>45.5</v>
      </c>
    </row>
    <row r="154" spans="2:3" ht="15.75" x14ac:dyDescent="0.25">
      <c r="B154" s="49" t="s">
        <v>130</v>
      </c>
      <c r="C154" s="50"/>
    </row>
    <row r="155" spans="2:3" ht="15.75" x14ac:dyDescent="0.25">
      <c r="B155" s="51" t="s">
        <v>130</v>
      </c>
      <c r="C155" s="50"/>
    </row>
    <row r="156" spans="2:3" ht="15.75" x14ac:dyDescent="0.25">
      <c r="B156" s="49" t="s">
        <v>131</v>
      </c>
      <c r="C156" s="50"/>
    </row>
    <row r="157" spans="2:3" ht="15.75" x14ac:dyDescent="0.25">
      <c r="B157" s="51" t="s">
        <v>132</v>
      </c>
      <c r="C157" s="50"/>
    </row>
    <row r="158" spans="2:3" ht="15.75" x14ac:dyDescent="0.25">
      <c r="B158" s="51" t="s">
        <v>133</v>
      </c>
      <c r="C158" s="50"/>
    </row>
    <row r="159" spans="2:3" ht="15.75" x14ac:dyDescent="0.25">
      <c r="B159" s="51" t="s">
        <v>134</v>
      </c>
      <c r="C159" s="50"/>
    </row>
    <row r="160" spans="2:3" ht="15.75" x14ac:dyDescent="0.25">
      <c r="B160" s="51" t="s">
        <v>131</v>
      </c>
      <c r="C160" s="50"/>
    </row>
  </sheetData>
  <sheetProtection selectLockedCells="1"/>
  <mergeCells count="20">
    <mergeCell ref="B126:C126"/>
    <mergeCell ref="B137:C137"/>
    <mergeCell ref="B99:C99"/>
    <mergeCell ref="B102:C102"/>
    <mergeCell ref="B107:C107"/>
    <mergeCell ref="B111:C111"/>
    <mergeCell ref="B113:C113"/>
    <mergeCell ref="B119:C119"/>
    <mergeCell ref="B58:C58"/>
    <mergeCell ref="B60:C60"/>
    <mergeCell ref="B72:C72"/>
    <mergeCell ref="B79:C79"/>
    <mergeCell ref="B86:C86"/>
    <mergeCell ref="B91:C91"/>
    <mergeCell ref="B7:C7"/>
    <mergeCell ref="B23:C23"/>
    <mergeCell ref="B26:C26"/>
    <mergeCell ref="B37:C37"/>
    <mergeCell ref="B43:C43"/>
    <mergeCell ref="B49:C49"/>
  </mergeCells>
  <hyperlinks>
    <hyperlink ref="B41" location="PROG.IZDACI!A1" display="KLIKNITE OVDJE I UNESITE PODATKE U TABLICU " xr:uid="{D9F49ADE-4E4A-48EE-B9BB-41A8ADD869CF}"/>
    <hyperlink ref="B104" location="'KGZ2'!A1" display="KLIKNITE OVDJE I UNESITE PODATKE U TABLICU " xr:uid="{C43E3E70-40C9-4BE9-9E1F-6D8ACDB5D92B}"/>
    <hyperlink ref="B108" location="'KGZ1'!A1" display="KLIKNITE OVDJE I UNESITE PODATKE U TABLICU " xr:uid="{8520A619-21BB-4ED4-AEE7-D93807ED5A4B}"/>
    <hyperlink ref="C14" r:id="rId1" xr:uid="{9FE332B0-02B9-4E2D-821C-EF11AC2F9F61}"/>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26B5E-A7A9-4950-AEFF-9AA7C6E4810D}">
  <dimension ref="A2:E22"/>
  <sheetViews>
    <sheetView showGridLines="0" showRowColHeaders="0" zoomScale="58" zoomScaleNormal="58" workbookViewId="0">
      <pane ySplit="4" topLeftCell="A8" activePane="bottomLeft" state="frozen"/>
      <selection activeCell="C33" sqref="C33"/>
      <selection pane="bottomLeft" activeCell="C45" sqref="C45"/>
    </sheetView>
  </sheetViews>
  <sheetFormatPr defaultColWidth="9.140625" defaultRowHeight="15.75" x14ac:dyDescent="0.25"/>
  <cols>
    <col min="1" max="1" width="8.28515625" style="26" customWidth="1"/>
    <col min="2" max="2" width="72.42578125" style="26" customWidth="1"/>
    <col min="3" max="3" width="50.42578125" style="26" customWidth="1"/>
    <col min="4" max="4" width="35.85546875" style="26" customWidth="1"/>
    <col min="5" max="5" width="27.28515625" style="26" customWidth="1"/>
    <col min="6" max="16384" width="9.140625" style="26"/>
  </cols>
  <sheetData>
    <row r="2" spans="1:5" x14ac:dyDescent="0.25">
      <c r="B2" s="52" t="s">
        <v>135</v>
      </c>
    </row>
    <row r="4" spans="1:5" ht="31.5" x14ac:dyDescent="0.25">
      <c r="A4" s="37" t="s">
        <v>136</v>
      </c>
      <c r="B4" s="53" t="s">
        <v>137</v>
      </c>
      <c r="C4" s="53" t="s">
        <v>138</v>
      </c>
      <c r="D4" s="53" t="s">
        <v>139</v>
      </c>
      <c r="E4" s="54" t="s">
        <v>35</v>
      </c>
    </row>
    <row r="5" spans="1:5" x14ac:dyDescent="0.25">
      <c r="A5" s="35" t="s">
        <v>140</v>
      </c>
      <c r="B5" s="51" t="s">
        <v>116</v>
      </c>
      <c r="C5" s="55"/>
      <c r="D5" s="55"/>
      <c r="E5" s="55">
        <f>SUM(Table28[[#This Row],[SREDSTVA GRADSKOG UREDA ZA KULTURU ]:[SREDSTVA IZ OSTALIH IZVORA]])</f>
        <v>0</v>
      </c>
    </row>
    <row r="6" spans="1:5" x14ac:dyDescent="0.25">
      <c r="A6" s="35" t="s">
        <v>141</v>
      </c>
      <c r="B6" s="51" t="s">
        <v>117</v>
      </c>
      <c r="C6" s="55"/>
      <c r="D6" s="55"/>
      <c r="E6" s="55">
        <f>SUM(Table28[[#This Row],[SREDSTVA GRADSKOG UREDA ZA KULTURU ]:[SREDSTVA IZ OSTALIH IZVORA]])</f>
        <v>0</v>
      </c>
    </row>
    <row r="7" spans="1:5" x14ac:dyDescent="0.25">
      <c r="A7" s="35" t="s">
        <v>142</v>
      </c>
      <c r="B7" s="51" t="s">
        <v>119</v>
      </c>
      <c r="C7" s="55"/>
      <c r="D7" s="55"/>
      <c r="E7" s="55">
        <f>SUM(Table28[[#This Row],[SREDSTVA GRADSKOG UREDA ZA KULTURU ]:[SREDSTVA IZ OSTALIH IZVORA]])</f>
        <v>0</v>
      </c>
    </row>
    <row r="8" spans="1:5" x14ac:dyDescent="0.25">
      <c r="A8" s="35" t="s">
        <v>143</v>
      </c>
      <c r="B8" s="51" t="s">
        <v>120</v>
      </c>
      <c r="C8" s="55"/>
      <c r="D8" s="55"/>
      <c r="E8" s="55">
        <f>SUM(Table28[[#This Row],[SREDSTVA GRADSKOG UREDA ZA KULTURU ]:[SREDSTVA IZ OSTALIH IZVORA]])</f>
        <v>0</v>
      </c>
    </row>
    <row r="9" spans="1:5" x14ac:dyDescent="0.25">
      <c r="A9" s="35" t="s">
        <v>144</v>
      </c>
      <c r="B9" s="51" t="s">
        <v>121</v>
      </c>
      <c r="C9" s="55"/>
      <c r="D9" s="55"/>
      <c r="E9" s="55">
        <f>SUM(Table28[[#This Row],[SREDSTVA GRADSKOG UREDA ZA KULTURU ]:[SREDSTVA IZ OSTALIH IZVORA]])</f>
        <v>0</v>
      </c>
    </row>
    <row r="10" spans="1:5" x14ac:dyDescent="0.25">
      <c r="A10" s="35" t="s">
        <v>145</v>
      </c>
      <c r="B10" s="51" t="s">
        <v>122</v>
      </c>
      <c r="C10" s="55"/>
      <c r="D10" s="55"/>
      <c r="E10" s="55">
        <f>SUM(Table28[[#This Row],[SREDSTVA GRADSKOG UREDA ZA KULTURU ]:[SREDSTVA IZ OSTALIH IZVORA]])</f>
        <v>0</v>
      </c>
    </row>
    <row r="11" spans="1:5" x14ac:dyDescent="0.25">
      <c r="A11" s="35" t="s">
        <v>146</v>
      </c>
      <c r="B11" s="51" t="s">
        <v>124</v>
      </c>
      <c r="C11" s="55"/>
      <c r="D11" s="55"/>
      <c r="E11" s="55">
        <f>SUM(Table28[[#This Row],[SREDSTVA GRADSKOG UREDA ZA KULTURU ]:[SREDSTVA IZ OSTALIH IZVORA]])</f>
        <v>0</v>
      </c>
    </row>
    <row r="12" spans="1:5" x14ac:dyDescent="0.25">
      <c r="A12" s="35" t="s">
        <v>147</v>
      </c>
      <c r="B12" s="51" t="s">
        <v>125</v>
      </c>
      <c r="C12" s="55"/>
      <c r="D12" s="55"/>
      <c r="E12" s="55">
        <f>SUM(Table28[[#This Row],[SREDSTVA GRADSKOG UREDA ZA KULTURU ]:[SREDSTVA IZ OSTALIH IZVORA]])</f>
        <v>0</v>
      </c>
    </row>
    <row r="13" spans="1:5" x14ac:dyDescent="0.25">
      <c r="A13" s="35" t="s">
        <v>148</v>
      </c>
      <c r="B13" s="51" t="s">
        <v>126</v>
      </c>
      <c r="C13" s="55"/>
      <c r="D13" s="55"/>
      <c r="E13" s="55">
        <f>SUM(Table28[[#This Row],[SREDSTVA GRADSKOG UREDA ZA KULTURU ]:[SREDSTVA IZ OSTALIH IZVORA]])</f>
        <v>0</v>
      </c>
    </row>
    <row r="14" spans="1:5" x14ac:dyDescent="0.25">
      <c r="A14" s="35" t="s">
        <v>149</v>
      </c>
      <c r="B14" s="51" t="s">
        <v>127</v>
      </c>
      <c r="C14" s="55"/>
      <c r="D14" s="55"/>
      <c r="E14" s="55">
        <f>SUM(Table28[[#This Row],[SREDSTVA GRADSKOG UREDA ZA KULTURU ]:[SREDSTVA IZ OSTALIH IZVORA]])</f>
        <v>0</v>
      </c>
    </row>
    <row r="15" spans="1:5" x14ac:dyDescent="0.25">
      <c r="A15" s="35" t="s">
        <v>150</v>
      </c>
      <c r="B15" s="51" t="s">
        <v>128</v>
      </c>
      <c r="C15" s="55"/>
      <c r="D15" s="55">
        <v>314.68</v>
      </c>
      <c r="E15" s="55">
        <f>SUM(Table28[[#This Row],[SREDSTVA GRADSKOG UREDA ZA KULTURU ]:[SREDSTVA IZ OSTALIH IZVORA]])</f>
        <v>314.68</v>
      </c>
    </row>
    <row r="16" spans="1:5" x14ac:dyDescent="0.25">
      <c r="A16" s="35" t="s">
        <v>151</v>
      </c>
      <c r="B16" s="51" t="s">
        <v>129</v>
      </c>
      <c r="C16" s="55"/>
      <c r="D16" s="55">
        <v>45.5</v>
      </c>
      <c r="E16" s="55">
        <f>SUM(Table28[[#This Row],[SREDSTVA GRADSKOG UREDA ZA KULTURU ]:[SREDSTVA IZ OSTALIH IZVORA]])</f>
        <v>45.5</v>
      </c>
    </row>
    <row r="17" spans="1:5" x14ac:dyDescent="0.25">
      <c r="A17" s="35" t="s">
        <v>152</v>
      </c>
      <c r="B17" s="51" t="s">
        <v>130</v>
      </c>
      <c r="C17" s="55"/>
      <c r="D17" s="55"/>
      <c r="E17" s="55">
        <f>SUM(Table28[[#This Row],[SREDSTVA GRADSKOG UREDA ZA KULTURU ]:[SREDSTVA IZ OSTALIH IZVORA]])</f>
        <v>0</v>
      </c>
    </row>
    <row r="18" spans="1:5" x14ac:dyDescent="0.25">
      <c r="A18" s="35" t="s">
        <v>153</v>
      </c>
      <c r="B18" s="51" t="s">
        <v>132</v>
      </c>
      <c r="C18" s="55"/>
      <c r="D18" s="55"/>
      <c r="E18" s="55">
        <f>SUM(Table28[[#This Row],[SREDSTVA GRADSKOG UREDA ZA KULTURU ]:[SREDSTVA IZ OSTALIH IZVORA]])</f>
        <v>0</v>
      </c>
    </row>
    <row r="19" spans="1:5" x14ac:dyDescent="0.25">
      <c r="A19" s="35" t="s">
        <v>154</v>
      </c>
      <c r="B19" s="51" t="s">
        <v>133</v>
      </c>
      <c r="C19" s="55"/>
      <c r="D19" s="55"/>
      <c r="E19" s="55">
        <f>SUM(Table28[[#This Row],[SREDSTVA GRADSKOG UREDA ZA KULTURU ]:[SREDSTVA IZ OSTALIH IZVORA]])</f>
        <v>0</v>
      </c>
    </row>
    <row r="20" spans="1:5" x14ac:dyDescent="0.25">
      <c r="A20" s="35" t="s">
        <v>155</v>
      </c>
      <c r="B20" s="51" t="s">
        <v>134</v>
      </c>
      <c r="C20" s="57"/>
      <c r="D20" s="57"/>
      <c r="E20" s="57">
        <f>SUM(Table28[[#This Row],[SREDSTVA GRADSKOG UREDA ZA KULTURU ]:[SREDSTVA IZ OSTALIH IZVORA]])</f>
        <v>0</v>
      </c>
    </row>
    <row r="21" spans="1:5" x14ac:dyDescent="0.25">
      <c r="A21" s="35" t="s">
        <v>156</v>
      </c>
      <c r="B21" s="51" t="s">
        <v>131</v>
      </c>
      <c r="C21" s="55"/>
      <c r="D21" s="55"/>
      <c r="E21" s="55">
        <f>SUM(Table28[[#This Row],[SREDSTVA GRADSKOG UREDA ZA KULTURU ]:[SREDSTVA IZ OSTALIH IZVORA]])</f>
        <v>0</v>
      </c>
    </row>
    <row r="22" spans="1:5" x14ac:dyDescent="0.25">
      <c r="A22" s="64" t="s">
        <v>157</v>
      </c>
      <c r="B22" s="64"/>
      <c r="C22" s="63"/>
      <c r="D22" s="63"/>
      <c r="E22" s="62">
        <f>SUBTOTAL(109,Table28[UKUPNO])</f>
        <v>360.18</v>
      </c>
    </row>
  </sheetData>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5DD19-381F-4671-A28A-F76E62E241AE}">
  <sheetPr>
    <tabColor theme="8" tint="-0.249977111117893"/>
  </sheetPr>
  <dimension ref="B3:E160"/>
  <sheetViews>
    <sheetView zoomScale="71" zoomScaleNormal="71" workbookViewId="0">
      <pane ySplit="5" topLeftCell="A6" activePane="bottomLeft" state="frozen"/>
      <selection pane="bottomLeft" activeCell="B24" sqref="B2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0</v>
      </c>
      <c r="C3" s="2"/>
    </row>
    <row r="4" spans="2:5" ht="20.25" x14ac:dyDescent="0.25">
      <c r="B4" s="1"/>
      <c r="C4" s="2"/>
    </row>
    <row r="5" spans="2:5" ht="20.25" x14ac:dyDescent="0.25">
      <c r="B5" s="4" t="s">
        <v>1</v>
      </c>
      <c r="C5" s="5" t="s">
        <v>2</v>
      </c>
      <c r="D5" s="6"/>
      <c r="E5" s="6"/>
    </row>
    <row r="6" spans="2:5" ht="20.25" x14ac:dyDescent="0.25">
      <c r="B6" s="7"/>
      <c r="C6" s="8"/>
    </row>
    <row r="7" spans="2:5" ht="21.75" customHeight="1" x14ac:dyDescent="0.25">
      <c r="B7" s="9" t="s">
        <v>3</v>
      </c>
      <c r="C7" s="9"/>
    </row>
    <row r="8" spans="2:5" ht="5.25" customHeight="1" x14ac:dyDescent="0.25"/>
    <row r="9" spans="2:5" ht="15.75" x14ac:dyDescent="0.25">
      <c r="B9" s="10" t="s">
        <v>4</v>
      </c>
      <c r="C9" s="10"/>
    </row>
    <row r="10" spans="2:5" ht="15.75" x14ac:dyDescent="0.25">
      <c r="B10" s="10" t="s">
        <v>5</v>
      </c>
      <c r="C10" s="11"/>
    </row>
    <row r="11" spans="2:5" ht="15.75" x14ac:dyDescent="0.25">
      <c r="B11" s="10" t="s">
        <v>6</v>
      </c>
      <c r="C11" s="12"/>
    </row>
    <row r="12" spans="2:5" ht="15.75" x14ac:dyDescent="0.25">
      <c r="B12" s="10" t="s">
        <v>7</v>
      </c>
      <c r="C12" s="12"/>
    </row>
    <row r="13" spans="2:5" ht="15.75" x14ac:dyDescent="0.25">
      <c r="B13" s="10" t="s">
        <v>8</v>
      </c>
      <c r="C13" s="14" t="s">
        <v>9</v>
      </c>
    </row>
    <row r="14" spans="2:5" ht="15.75" x14ac:dyDescent="0.25">
      <c r="B14" s="10" t="s">
        <v>10</v>
      </c>
      <c r="C14" s="15" t="s">
        <v>11</v>
      </c>
    </row>
    <row r="15" spans="2:5" ht="15.75" x14ac:dyDescent="0.25">
      <c r="B15" s="10" t="s">
        <v>12</v>
      </c>
      <c r="C15" s="16"/>
    </row>
    <row r="16" spans="2:5" ht="15.75" x14ac:dyDescent="0.25">
      <c r="B16" s="10" t="s">
        <v>13</v>
      </c>
      <c r="C16" s="14" t="s">
        <v>14</v>
      </c>
    </row>
    <row r="17" spans="2:3" ht="15.75" x14ac:dyDescent="0.25">
      <c r="B17" s="10" t="s">
        <v>15</v>
      </c>
      <c r="C17" s="16" t="s">
        <v>238</v>
      </c>
    </row>
    <row r="18" spans="2:3" ht="15.75" x14ac:dyDescent="0.25">
      <c r="B18" s="10" t="s">
        <v>17</v>
      </c>
      <c r="C18" s="16" t="s">
        <v>239</v>
      </c>
    </row>
    <row r="19" spans="2:3" ht="15.75" x14ac:dyDescent="0.25">
      <c r="B19" s="10" t="s">
        <v>19</v>
      </c>
      <c r="C19" s="16" t="s">
        <v>240</v>
      </c>
    </row>
    <row r="20" spans="2:3" ht="15.75" x14ac:dyDescent="0.25">
      <c r="B20" s="10" t="s">
        <v>21</v>
      </c>
      <c r="C20" s="65">
        <v>38</v>
      </c>
    </row>
    <row r="21" spans="2:3" ht="15.75" x14ac:dyDescent="0.25">
      <c r="B21" s="10" t="s">
        <v>22</v>
      </c>
      <c r="C21" s="65">
        <v>1</v>
      </c>
    </row>
    <row r="22" spans="2:3" ht="15" customHeight="1" x14ac:dyDescent="0.25">
      <c r="B22" s="18"/>
    </row>
    <row r="23" spans="2:3" ht="23.25" customHeight="1" x14ac:dyDescent="0.25">
      <c r="B23" s="19" t="s">
        <v>23</v>
      </c>
      <c r="C23" s="19"/>
    </row>
    <row r="24" spans="2:3" ht="312.75" customHeight="1" x14ac:dyDescent="0.25">
      <c r="B24" s="60" t="s">
        <v>24</v>
      </c>
      <c r="C24" s="93" t="s">
        <v>241</v>
      </c>
    </row>
    <row r="25" spans="2:3" ht="8.25" customHeight="1" x14ac:dyDescent="0.25">
      <c r="B25" s="18"/>
    </row>
    <row r="26" spans="2:3" ht="22.5" customHeight="1" x14ac:dyDescent="0.25">
      <c r="B26" s="24" t="s">
        <v>26</v>
      </c>
      <c r="C26" s="24"/>
    </row>
    <row r="27" spans="2:3" ht="15.75" x14ac:dyDescent="0.25">
      <c r="B27" s="25" t="s">
        <v>27</v>
      </c>
      <c r="C27" s="26"/>
    </row>
    <row r="28" spans="2:3" ht="31.5" x14ac:dyDescent="0.25">
      <c r="B28" s="10" t="s">
        <v>28</v>
      </c>
      <c r="C28" s="27"/>
    </row>
    <row r="29" spans="2:3" ht="15.75" x14ac:dyDescent="0.25">
      <c r="B29" s="28" t="s">
        <v>29</v>
      </c>
      <c r="C29" s="27"/>
    </row>
    <row r="30" spans="2:3" ht="15.75" x14ac:dyDescent="0.25">
      <c r="B30" s="28" t="s">
        <v>30</v>
      </c>
      <c r="C30" s="27"/>
    </row>
    <row r="31" spans="2:3" ht="15.75" x14ac:dyDescent="0.25">
      <c r="B31" s="10" t="s">
        <v>31</v>
      </c>
      <c r="C31" s="27"/>
    </row>
    <row r="32" spans="2:3" ht="15.75" x14ac:dyDescent="0.25">
      <c r="B32" s="10" t="s">
        <v>32</v>
      </c>
      <c r="C32" s="27"/>
    </row>
    <row r="33" spans="2:4" ht="31.5" x14ac:dyDescent="0.25">
      <c r="B33" s="10" t="s">
        <v>33</v>
      </c>
      <c r="C33" s="27">
        <v>2698.56</v>
      </c>
    </row>
    <row r="34" spans="2:4" ht="15.75" x14ac:dyDescent="0.25">
      <c r="B34" s="10" t="s">
        <v>34</v>
      </c>
      <c r="C34" s="27"/>
    </row>
    <row r="35" spans="2:4" ht="21.75" customHeight="1" x14ac:dyDescent="0.25">
      <c r="B35" s="29" t="s">
        <v>35</v>
      </c>
      <c r="C35" s="30">
        <f>SUM(C27:C34)</f>
        <v>2698.56</v>
      </c>
    </row>
    <row r="36" spans="2:4" ht="12" customHeight="1" x14ac:dyDescent="0.25">
      <c r="B36" s="18"/>
    </row>
    <row r="37" spans="2:4" ht="20.25" customHeight="1" x14ac:dyDescent="0.25">
      <c r="B37" s="19" t="s">
        <v>36</v>
      </c>
      <c r="C37" s="19"/>
    </row>
    <row r="38" spans="2:4" x14ac:dyDescent="0.25">
      <c r="B38" s="31" t="s">
        <v>37</v>
      </c>
    </row>
    <row r="39" spans="2:4" x14ac:dyDescent="0.25">
      <c r="B39" s="31" t="s">
        <v>38</v>
      </c>
    </row>
    <row r="40" spans="2:4" ht="7.5" customHeight="1" x14ac:dyDescent="0.25">
      <c r="B40" s="26"/>
      <c r="C40" s="26"/>
      <c r="D40" s="26"/>
    </row>
    <row r="41" spans="2:4" ht="27" customHeight="1" x14ac:dyDescent="0.25">
      <c r="B41" s="32" t="s">
        <v>39</v>
      </c>
      <c r="C41" s="33"/>
    </row>
    <row r="42" spans="2:4" ht="10.5" customHeight="1" x14ac:dyDescent="0.25"/>
    <row r="43" spans="2:4" ht="21" customHeight="1" x14ac:dyDescent="0.25">
      <c r="B43" s="19" t="s">
        <v>40</v>
      </c>
      <c r="C43" s="19"/>
    </row>
    <row r="44" spans="2:4" ht="21" customHeight="1" x14ac:dyDescent="0.25">
      <c r="B44" s="34" t="s">
        <v>41</v>
      </c>
      <c r="C44" s="34">
        <v>2</v>
      </c>
    </row>
    <row r="45" spans="2:4" ht="15.75" x14ac:dyDescent="0.25">
      <c r="B45" s="10" t="s">
        <v>42</v>
      </c>
      <c r="C45" s="35" t="s">
        <v>208</v>
      </c>
    </row>
    <row r="46" spans="2:4" ht="15.75" x14ac:dyDescent="0.25">
      <c r="B46" s="10" t="s">
        <v>43</v>
      </c>
      <c r="C46" s="35">
        <v>0</v>
      </c>
    </row>
    <row r="47" spans="2:4" ht="15.75" x14ac:dyDescent="0.25">
      <c r="B47" s="10" t="s">
        <v>44</v>
      </c>
      <c r="C47" s="36" t="s">
        <v>208</v>
      </c>
    </row>
    <row r="48" spans="2:4" ht="11.25" customHeight="1" x14ac:dyDescent="0.25">
      <c r="B48" s="37"/>
    </row>
    <row r="49" spans="2:3" ht="22.5" customHeight="1" x14ac:dyDescent="0.25">
      <c r="B49" s="38" t="s">
        <v>45</v>
      </c>
      <c r="C49" s="38"/>
    </row>
    <row r="50" spans="2:3" ht="63" x14ac:dyDescent="0.25">
      <c r="B50" s="10" t="s">
        <v>46</v>
      </c>
      <c r="C50" s="39" t="s">
        <v>242</v>
      </c>
    </row>
    <row r="51" spans="2:3" ht="15.75" x14ac:dyDescent="0.25">
      <c r="B51" s="10" t="s">
        <v>48</v>
      </c>
      <c r="C51" s="35">
        <v>0</v>
      </c>
    </row>
    <row r="52" spans="2:3" ht="15.75" x14ac:dyDescent="0.25">
      <c r="B52" s="29" t="s">
        <v>49</v>
      </c>
      <c r="C52" s="35">
        <v>0</v>
      </c>
    </row>
    <row r="53" spans="2:3" ht="15.75" x14ac:dyDescent="0.25">
      <c r="B53" s="10" t="s">
        <v>50</v>
      </c>
      <c r="C53" s="35">
        <v>0</v>
      </c>
    </row>
    <row r="54" spans="2:3" ht="15.75" x14ac:dyDescent="0.25">
      <c r="B54" s="10" t="s">
        <v>51</v>
      </c>
      <c r="C54" s="35">
        <v>0</v>
      </c>
    </row>
    <row r="55" spans="2:3" ht="15.75" x14ac:dyDescent="0.25">
      <c r="B55" s="10" t="s">
        <v>52</v>
      </c>
      <c r="C55" s="35">
        <v>0</v>
      </c>
    </row>
    <row r="56" spans="2:3" ht="15.75" x14ac:dyDescent="0.25">
      <c r="B56" s="37"/>
    </row>
    <row r="58" spans="2:3" ht="23.25" customHeight="1" x14ac:dyDescent="0.25">
      <c r="B58" s="40" t="s">
        <v>53</v>
      </c>
      <c r="C58" s="40"/>
    </row>
    <row r="59" spans="2:3" ht="15.75" x14ac:dyDescent="0.25">
      <c r="B59" s="37"/>
    </row>
    <row r="60" spans="2:3" ht="21.75" customHeight="1" x14ac:dyDescent="0.25">
      <c r="B60" s="38" t="s">
        <v>54</v>
      </c>
      <c r="C60" s="38"/>
    </row>
    <row r="61" spans="2:3" ht="15.75" x14ac:dyDescent="0.25">
      <c r="B61" s="10" t="s">
        <v>55</v>
      </c>
      <c r="C61" s="14"/>
    </row>
    <row r="62" spans="2:3" ht="15.75" x14ac:dyDescent="0.25">
      <c r="B62" s="10" t="s">
        <v>56</v>
      </c>
      <c r="C62" s="14"/>
    </row>
    <row r="63" spans="2:3" ht="15.75" x14ac:dyDescent="0.25">
      <c r="B63" s="10" t="s">
        <v>57</v>
      </c>
      <c r="C63" s="14"/>
    </row>
    <row r="64" spans="2:3" ht="15.75" x14ac:dyDescent="0.25">
      <c r="B64" s="28" t="s">
        <v>58</v>
      </c>
      <c r="C64" s="14"/>
    </row>
    <row r="65" spans="2:3" ht="15.75" x14ac:dyDescent="0.25">
      <c r="B65" s="28" t="s">
        <v>59</v>
      </c>
      <c r="C65" s="14"/>
    </row>
    <row r="66" spans="2:3" ht="15.75" x14ac:dyDescent="0.25">
      <c r="B66" s="28" t="s">
        <v>60</v>
      </c>
      <c r="C66" s="14"/>
    </row>
    <row r="67" spans="2:3" ht="15.75" x14ac:dyDescent="0.25">
      <c r="B67" s="28" t="s">
        <v>61</v>
      </c>
      <c r="C67" s="14"/>
    </row>
    <row r="68" spans="2:3" ht="15.75" x14ac:dyDescent="0.25">
      <c r="B68" s="28" t="s">
        <v>62</v>
      </c>
      <c r="C68" s="14"/>
    </row>
    <row r="69" spans="2:3" ht="15.75" x14ac:dyDescent="0.25">
      <c r="B69" s="28" t="s">
        <v>63</v>
      </c>
      <c r="C69" s="41"/>
    </row>
    <row r="70" spans="2:3" ht="15.75" x14ac:dyDescent="0.25">
      <c r="B70" s="10" t="s">
        <v>64</v>
      </c>
      <c r="C70" s="41"/>
    </row>
    <row r="72" spans="2:3" ht="21" customHeight="1" x14ac:dyDescent="0.25">
      <c r="B72" s="38" t="s">
        <v>65</v>
      </c>
      <c r="C72" s="38"/>
    </row>
    <row r="73" spans="2:3" ht="15.75" x14ac:dyDescent="0.25">
      <c r="B73" s="11" t="s">
        <v>56</v>
      </c>
      <c r="C73" s="14"/>
    </row>
    <row r="74" spans="2:3" ht="15.75" x14ac:dyDescent="0.25">
      <c r="B74" s="11" t="s">
        <v>66</v>
      </c>
      <c r="C74" s="14"/>
    </row>
    <row r="75" spans="2:3" ht="15.75" x14ac:dyDescent="0.25">
      <c r="B75" s="42" t="s">
        <v>67</v>
      </c>
      <c r="C75" s="14"/>
    </row>
    <row r="76" spans="2:3" ht="15.75" x14ac:dyDescent="0.25">
      <c r="B76" s="42" t="s">
        <v>68</v>
      </c>
      <c r="C76" s="14"/>
    </row>
    <row r="77" spans="2:3" ht="15.75" x14ac:dyDescent="0.25">
      <c r="B77" s="42" t="s">
        <v>69</v>
      </c>
      <c r="C77" s="41"/>
    </row>
    <row r="79" spans="2:3" ht="21.75" customHeight="1" x14ac:dyDescent="0.25">
      <c r="B79" s="38" t="s">
        <v>70</v>
      </c>
      <c r="C79" s="38"/>
    </row>
    <row r="80" spans="2:3" ht="15.75" x14ac:dyDescent="0.25">
      <c r="B80" s="11" t="s">
        <v>56</v>
      </c>
      <c r="C80" s="14"/>
    </row>
    <row r="81" spans="2:3" ht="15.75" x14ac:dyDescent="0.25">
      <c r="B81" s="11" t="s">
        <v>66</v>
      </c>
      <c r="C81" s="14"/>
    </row>
    <row r="82" spans="2:3" ht="15.75" x14ac:dyDescent="0.25">
      <c r="B82" s="42" t="s">
        <v>67</v>
      </c>
      <c r="C82" s="14"/>
    </row>
    <row r="83" spans="2:3" ht="15.75" x14ac:dyDescent="0.25">
      <c r="B83" s="42" t="s">
        <v>68</v>
      </c>
      <c r="C83" s="14"/>
    </row>
    <row r="84" spans="2:3" ht="15.75" x14ac:dyDescent="0.25">
      <c r="B84" s="42" t="s">
        <v>69</v>
      </c>
      <c r="C84" s="41"/>
    </row>
    <row r="86" spans="2:3" ht="22.5" customHeight="1" x14ac:dyDescent="0.25">
      <c r="B86" s="38" t="s">
        <v>71</v>
      </c>
      <c r="C86" s="38"/>
    </row>
    <row r="87" spans="2:3" ht="15.75" x14ac:dyDescent="0.25">
      <c r="B87" s="11" t="s">
        <v>72</v>
      </c>
      <c r="C87" s="14"/>
    </row>
    <row r="88" spans="2:3" ht="15.75" x14ac:dyDescent="0.25">
      <c r="B88" s="42" t="s">
        <v>73</v>
      </c>
      <c r="C88" s="14"/>
    </row>
    <row r="89" spans="2:3" ht="15.75" x14ac:dyDescent="0.25">
      <c r="B89" s="42" t="s">
        <v>74</v>
      </c>
      <c r="C89" s="14"/>
    </row>
    <row r="91" spans="2:3" ht="23.25" customHeight="1" x14ac:dyDescent="0.25">
      <c r="B91" s="38" t="s">
        <v>75</v>
      </c>
      <c r="C91" s="38"/>
    </row>
    <row r="92" spans="2:3" ht="15.75" x14ac:dyDescent="0.25">
      <c r="B92" s="11" t="s">
        <v>72</v>
      </c>
      <c r="C92" s="14"/>
    </row>
    <row r="93" spans="2:3" ht="15.75" x14ac:dyDescent="0.25">
      <c r="B93" s="42" t="s">
        <v>73</v>
      </c>
      <c r="C93" s="14"/>
    </row>
    <row r="94" spans="2:3" ht="15.75" x14ac:dyDescent="0.25">
      <c r="B94" s="42" t="s">
        <v>74</v>
      </c>
      <c r="C94" s="14"/>
    </row>
    <row r="96" spans="2:3" ht="15.75" x14ac:dyDescent="0.25">
      <c r="B96" s="43" t="s">
        <v>76</v>
      </c>
      <c r="C96" s="14"/>
    </row>
    <row r="99" spans="2:5" ht="15.75" x14ac:dyDescent="0.25">
      <c r="B99" s="40" t="s">
        <v>77</v>
      </c>
      <c r="C99" s="40"/>
    </row>
    <row r="100" spans="2:5" ht="15.75" x14ac:dyDescent="0.25">
      <c r="B100" s="37"/>
      <c r="C100"/>
    </row>
    <row r="102" spans="2:5" ht="15.75" x14ac:dyDescent="0.25">
      <c r="B102" s="38" t="s">
        <v>78</v>
      </c>
      <c r="C102" s="38"/>
    </row>
    <row r="103" spans="2:5" ht="15.75" x14ac:dyDescent="0.25">
      <c r="B103" s="26"/>
      <c r="C103" s="26"/>
      <c r="D103" s="26"/>
      <c r="E103" s="26"/>
    </row>
    <row r="104" spans="2:5" ht="15.75" x14ac:dyDescent="0.25">
      <c r="B104" s="32" t="s">
        <v>39</v>
      </c>
    </row>
    <row r="107" spans="2:5" ht="15.75" x14ac:dyDescent="0.25">
      <c r="B107" s="38" t="s">
        <v>79</v>
      </c>
      <c r="C107" s="38"/>
    </row>
    <row r="108" spans="2:5" ht="15.75" x14ac:dyDescent="0.25">
      <c r="B108" s="32" t="s">
        <v>39</v>
      </c>
    </row>
    <row r="111" spans="2:5" ht="15.75" x14ac:dyDescent="0.25">
      <c r="B111" s="40" t="s">
        <v>80</v>
      </c>
      <c r="C111" s="40"/>
    </row>
    <row r="112" spans="2:5" ht="15.75" x14ac:dyDescent="0.25">
      <c r="B112" s="37"/>
      <c r="C112"/>
    </row>
    <row r="113" spans="2:3" ht="15.75" x14ac:dyDescent="0.25">
      <c r="B113" s="38" t="s">
        <v>81</v>
      </c>
      <c r="C113" s="38"/>
    </row>
    <row r="114" spans="2:3" ht="15.75" x14ac:dyDescent="0.25">
      <c r="B114" s="10" t="s">
        <v>82</v>
      </c>
      <c r="C114" s="44" t="s">
        <v>243</v>
      </c>
    </row>
    <row r="115" spans="2:3" ht="15.75" x14ac:dyDescent="0.25">
      <c r="B115" s="10" t="s">
        <v>84</v>
      </c>
      <c r="C115" s="44" t="s">
        <v>244</v>
      </c>
    </row>
    <row r="116" spans="2:3" ht="15.75" x14ac:dyDescent="0.25">
      <c r="B116" s="10" t="s">
        <v>86</v>
      </c>
      <c r="C116" s="45">
        <v>64</v>
      </c>
    </row>
    <row r="117" spans="2:3" ht="15.75" x14ac:dyDescent="0.25">
      <c r="B117" s="10" t="s">
        <v>87</v>
      </c>
      <c r="C117" s="45" t="s">
        <v>245</v>
      </c>
    </row>
    <row r="118" spans="2:3" ht="15.75" x14ac:dyDescent="0.25">
      <c r="B118" s="46"/>
      <c r="C118" s="47"/>
    </row>
    <row r="119" spans="2:3" ht="15.75" x14ac:dyDescent="0.25">
      <c r="B119" s="38" t="s">
        <v>89</v>
      </c>
      <c r="C119" s="38"/>
    </row>
    <row r="120" spans="2:3" ht="15.75" x14ac:dyDescent="0.25">
      <c r="B120" s="10" t="s">
        <v>90</v>
      </c>
      <c r="C120" s="45" t="s">
        <v>239</v>
      </c>
    </row>
    <row r="121" spans="2:3" ht="15.75" x14ac:dyDescent="0.25">
      <c r="B121" s="10" t="s">
        <v>92</v>
      </c>
      <c r="C121" s="45">
        <v>38</v>
      </c>
    </row>
    <row r="122" spans="2:3" ht="15.75" x14ac:dyDescent="0.25">
      <c r="B122" s="10" t="s">
        <v>93</v>
      </c>
      <c r="C122" s="45">
        <v>0</v>
      </c>
    </row>
    <row r="123" spans="2:3" ht="15.75" x14ac:dyDescent="0.25">
      <c r="B123" s="10" t="s">
        <v>94</v>
      </c>
      <c r="C123" s="45">
        <v>0</v>
      </c>
    </row>
    <row r="124" spans="2:3" ht="31.5" x14ac:dyDescent="0.25">
      <c r="B124" s="10" t="s">
        <v>95</v>
      </c>
      <c r="C124" s="45">
        <v>1</v>
      </c>
    </row>
    <row r="125" spans="2:3" ht="15.75" x14ac:dyDescent="0.25">
      <c r="B125" s="46"/>
      <c r="C125" s="47"/>
    </row>
    <row r="126" spans="2:3" ht="15.75" x14ac:dyDescent="0.25">
      <c r="B126" s="38" t="s">
        <v>96</v>
      </c>
      <c r="C126" s="38"/>
    </row>
    <row r="127" spans="2:3" ht="15.75" x14ac:dyDescent="0.25">
      <c r="B127" s="10" t="s">
        <v>97</v>
      </c>
      <c r="C127" s="45" t="s">
        <v>98</v>
      </c>
    </row>
    <row r="128" spans="2:3" ht="15.75" x14ac:dyDescent="0.25">
      <c r="B128" s="10" t="s">
        <v>99</v>
      </c>
      <c r="C128" s="45" t="s">
        <v>199</v>
      </c>
    </row>
    <row r="129" spans="2:3" ht="15.75" x14ac:dyDescent="0.25">
      <c r="B129" s="10" t="s">
        <v>101</v>
      </c>
      <c r="C129" s="45" t="s">
        <v>98</v>
      </c>
    </row>
    <row r="130" spans="2:3" ht="15.75" x14ac:dyDescent="0.25">
      <c r="B130" s="11" t="s">
        <v>102</v>
      </c>
      <c r="C130" s="48">
        <v>36</v>
      </c>
    </row>
    <row r="131" spans="2:3" ht="15.75" x14ac:dyDescent="0.25">
      <c r="B131" s="10" t="s">
        <v>104</v>
      </c>
      <c r="C131" s="45" t="s">
        <v>105</v>
      </c>
    </row>
    <row r="132" spans="2:3" ht="15.75" x14ac:dyDescent="0.25">
      <c r="B132" s="10" t="s">
        <v>106</v>
      </c>
      <c r="C132" s="45" t="s">
        <v>208</v>
      </c>
    </row>
    <row r="133" spans="2:3" ht="15.75" x14ac:dyDescent="0.25">
      <c r="B133" s="10" t="s">
        <v>107</v>
      </c>
      <c r="C133" s="45" t="s">
        <v>208</v>
      </c>
    </row>
    <row r="134" spans="2:3" ht="15.75" x14ac:dyDescent="0.25">
      <c r="B134" s="10" t="s">
        <v>109</v>
      </c>
      <c r="C134" s="45" t="s">
        <v>246</v>
      </c>
    </row>
    <row r="135" spans="2:3" ht="15.75" x14ac:dyDescent="0.25">
      <c r="B135" s="10" t="s">
        <v>111</v>
      </c>
      <c r="C135" s="45" t="s">
        <v>247</v>
      </c>
    </row>
    <row r="136" spans="2:3" ht="15.75" x14ac:dyDescent="0.25">
      <c r="B136" s="46"/>
      <c r="C136" s="47"/>
    </row>
    <row r="137" spans="2:3" ht="15.75" x14ac:dyDescent="0.25">
      <c r="B137" s="38" t="s">
        <v>113</v>
      </c>
      <c r="C137" s="38"/>
    </row>
    <row r="138" spans="2:3" ht="15.75" x14ac:dyDescent="0.25">
      <c r="B138" s="49" t="s">
        <v>114</v>
      </c>
      <c r="C138" s="50"/>
    </row>
    <row r="139" spans="2:3" ht="15.75" x14ac:dyDescent="0.25">
      <c r="B139" s="49" t="s">
        <v>115</v>
      </c>
      <c r="C139" s="50"/>
    </row>
    <row r="140" spans="2:3" ht="15.75" x14ac:dyDescent="0.25">
      <c r="B140" s="51" t="s">
        <v>116</v>
      </c>
      <c r="C140" s="50"/>
    </row>
    <row r="141" spans="2:3" ht="15.75" x14ac:dyDescent="0.25">
      <c r="B141" s="51" t="s">
        <v>117</v>
      </c>
      <c r="C141" s="50"/>
    </row>
    <row r="142" spans="2:3" ht="15.75" x14ac:dyDescent="0.25">
      <c r="B142" s="49" t="s">
        <v>118</v>
      </c>
      <c r="C142" s="50"/>
    </row>
    <row r="143" spans="2:3" ht="15.75" x14ac:dyDescent="0.25">
      <c r="B143" s="51" t="s">
        <v>119</v>
      </c>
      <c r="C143" s="50"/>
    </row>
    <row r="144" spans="2:3" ht="15.75" x14ac:dyDescent="0.25">
      <c r="B144" s="51" t="s">
        <v>120</v>
      </c>
      <c r="C144" s="50"/>
    </row>
    <row r="145" spans="2:3" ht="15.75" x14ac:dyDescent="0.25">
      <c r="B145" s="51" t="s">
        <v>121</v>
      </c>
      <c r="C145" s="50"/>
    </row>
    <row r="146" spans="2:3" ht="15.75" x14ac:dyDescent="0.25">
      <c r="B146" s="51" t="s">
        <v>122</v>
      </c>
      <c r="C146" s="50"/>
    </row>
    <row r="147" spans="2:3" ht="15.75" x14ac:dyDescent="0.25">
      <c r="B147" s="49" t="s">
        <v>123</v>
      </c>
      <c r="C147" s="50"/>
    </row>
    <row r="148" spans="2:3" ht="15.75" x14ac:dyDescent="0.25">
      <c r="B148" s="51" t="s">
        <v>124</v>
      </c>
      <c r="C148" s="50"/>
    </row>
    <row r="149" spans="2:3" ht="15.75" x14ac:dyDescent="0.25">
      <c r="B149" s="51" t="s">
        <v>125</v>
      </c>
      <c r="C149" s="50"/>
    </row>
    <row r="150" spans="2:3" ht="15.75" x14ac:dyDescent="0.25">
      <c r="B150" s="51" t="s">
        <v>126</v>
      </c>
      <c r="C150" s="50"/>
    </row>
    <row r="151" spans="2:3" ht="15.75" x14ac:dyDescent="0.25">
      <c r="B151" s="51" t="s">
        <v>127</v>
      </c>
      <c r="C151" s="50"/>
    </row>
    <row r="152" spans="2:3" ht="15.75" x14ac:dyDescent="0.25">
      <c r="B152" s="51" t="s">
        <v>128</v>
      </c>
      <c r="C152" s="50">
        <v>1751.02</v>
      </c>
    </row>
    <row r="153" spans="2:3" ht="15.75" x14ac:dyDescent="0.25">
      <c r="B153" s="51" t="s">
        <v>129</v>
      </c>
      <c r="C153" s="50"/>
    </row>
    <row r="154" spans="2:3" ht="15.75" x14ac:dyDescent="0.25">
      <c r="B154" s="49" t="s">
        <v>130</v>
      </c>
      <c r="C154" s="50"/>
    </row>
    <row r="155" spans="2:3" ht="15.75" x14ac:dyDescent="0.25">
      <c r="B155" s="51" t="s">
        <v>130</v>
      </c>
      <c r="C155" s="50"/>
    </row>
    <row r="156" spans="2:3" ht="15.75" x14ac:dyDescent="0.25">
      <c r="B156" s="49" t="s">
        <v>131</v>
      </c>
      <c r="C156" s="50"/>
    </row>
    <row r="157" spans="2:3" ht="15.75" x14ac:dyDescent="0.25">
      <c r="B157" s="51" t="s">
        <v>132</v>
      </c>
      <c r="C157" s="50"/>
    </row>
    <row r="158" spans="2:3" ht="15.75" x14ac:dyDescent="0.25">
      <c r="B158" s="51" t="s">
        <v>133</v>
      </c>
      <c r="C158" s="50"/>
    </row>
    <row r="159" spans="2:3" ht="15.75" x14ac:dyDescent="0.25">
      <c r="B159" s="51" t="s">
        <v>134</v>
      </c>
      <c r="C159" s="50"/>
    </row>
    <row r="160" spans="2:3" ht="15.75" x14ac:dyDescent="0.25">
      <c r="B160" s="51" t="s">
        <v>131</v>
      </c>
      <c r="C160" s="50"/>
    </row>
  </sheetData>
  <sheetProtection selectLockedCells="1"/>
  <mergeCells count="20">
    <mergeCell ref="B126:C126"/>
    <mergeCell ref="B137:C137"/>
    <mergeCell ref="B99:C99"/>
    <mergeCell ref="B102:C102"/>
    <mergeCell ref="B107:C107"/>
    <mergeCell ref="B111:C111"/>
    <mergeCell ref="B113:C113"/>
    <mergeCell ref="B119:C119"/>
    <mergeCell ref="B58:C58"/>
    <mergeCell ref="B60:C60"/>
    <mergeCell ref="B72:C72"/>
    <mergeCell ref="B79:C79"/>
    <mergeCell ref="B86:C86"/>
    <mergeCell ref="B91:C91"/>
    <mergeCell ref="B7:C7"/>
    <mergeCell ref="B23:C23"/>
    <mergeCell ref="B26:C26"/>
    <mergeCell ref="B37:C37"/>
    <mergeCell ref="B43:C43"/>
    <mergeCell ref="B49:C49"/>
  </mergeCells>
  <hyperlinks>
    <hyperlink ref="B41" location="PROG.IZDACI!A1" display="KLIKNITE OVDJE I UNESITE PODATKE U TABLICU " xr:uid="{17972DEF-15BB-45BE-ABD0-DE78D701BF5C}"/>
    <hyperlink ref="B104" location="'KGZ2'!A1" display="KLIKNITE OVDJE I UNESITE PODATKE U TABLICU " xr:uid="{28AE48BA-0B5D-4A9E-B582-F19438AECBCF}"/>
    <hyperlink ref="B108" location="'KGZ1'!A1" display="KLIKNITE OVDJE I UNESITE PODATKE U TABLICU " xr:uid="{89F9078E-D480-447F-8E7E-900F244B8C63}"/>
    <hyperlink ref="C14" r:id="rId1" xr:uid="{080A5C1B-D31A-48B7-9621-90D3DEEF8BF0}"/>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46578-8637-491A-865B-178D9379087A}">
  <dimension ref="A2:E22"/>
  <sheetViews>
    <sheetView showGridLines="0" showRowColHeaders="0" tabSelected="1" zoomScale="77" zoomScaleNormal="77" workbookViewId="0">
      <pane ySplit="4" topLeftCell="A5" activePane="bottomLeft" state="frozen"/>
      <selection activeCell="C33" sqref="C33"/>
      <selection pane="bottomLeft" activeCell="D15" sqref="D15"/>
    </sheetView>
  </sheetViews>
  <sheetFormatPr defaultColWidth="9.140625" defaultRowHeight="15.75" x14ac:dyDescent="0.25"/>
  <cols>
    <col min="1" max="1" width="8.28515625" style="26" customWidth="1"/>
    <col min="2" max="2" width="72.42578125" style="26" customWidth="1"/>
    <col min="3" max="3" width="50.42578125" style="26" customWidth="1"/>
    <col min="4" max="4" width="35.85546875" style="26" customWidth="1"/>
    <col min="5" max="5" width="27.28515625" style="26" customWidth="1"/>
    <col min="6" max="16384" width="9.140625" style="26"/>
  </cols>
  <sheetData>
    <row r="2" spans="1:5" x14ac:dyDescent="0.25">
      <c r="B2" s="52" t="s">
        <v>135</v>
      </c>
    </row>
    <row r="4" spans="1:5" ht="31.5" x14ac:dyDescent="0.25">
      <c r="A4" s="37" t="s">
        <v>136</v>
      </c>
      <c r="B4" s="53" t="s">
        <v>137</v>
      </c>
      <c r="C4" s="53" t="s">
        <v>138</v>
      </c>
      <c r="D4" s="53" t="s">
        <v>139</v>
      </c>
      <c r="E4" s="54" t="s">
        <v>35</v>
      </c>
    </row>
    <row r="5" spans="1:5" x14ac:dyDescent="0.25">
      <c r="A5" s="35" t="s">
        <v>140</v>
      </c>
      <c r="B5" s="51" t="s">
        <v>116</v>
      </c>
      <c r="C5" s="55"/>
      <c r="D5" s="55"/>
      <c r="E5" s="55">
        <f>SUM(Table29[[#This Row],[SREDSTVA GRADSKOG UREDA ZA KULTURU ]:[SREDSTVA IZ OSTALIH IZVORA]])</f>
        <v>0</v>
      </c>
    </row>
    <row r="6" spans="1:5" x14ac:dyDescent="0.25">
      <c r="A6" s="35" t="s">
        <v>141</v>
      </c>
      <c r="B6" s="51" t="s">
        <v>117</v>
      </c>
      <c r="C6" s="55"/>
      <c r="D6" s="55"/>
      <c r="E6" s="55">
        <f>SUM(Table29[[#This Row],[SREDSTVA GRADSKOG UREDA ZA KULTURU ]:[SREDSTVA IZ OSTALIH IZVORA]])</f>
        <v>0</v>
      </c>
    </row>
    <row r="7" spans="1:5" x14ac:dyDescent="0.25">
      <c r="A7" s="35" t="s">
        <v>142</v>
      </c>
      <c r="B7" s="51" t="s">
        <v>119</v>
      </c>
      <c r="C7" s="55"/>
      <c r="D7" s="55"/>
      <c r="E7" s="55">
        <f>SUM(Table29[[#This Row],[SREDSTVA GRADSKOG UREDA ZA KULTURU ]:[SREDSTVA IZ OSTALIH IZVORA]])</f>
        <v>0</v>
      </c>
    </row>
    <row r="8" spans="1:5" x14ac:dyDescent="0.25">
      <c r="A8" s="35" t="s">
        <v>143</v>
      </c>
      <c r="B8" s="51" t="s">
        <v>120</v>
      </c>
      <c r="C8" s="55"/>
      <c r="D8" s="55"/>
      <c r="E8" s="55">
        <f>SUM(Table29[[#This Row],[SREDSTVA GRADSKOG UREDA ZA KULTURU ]:[SREDSTVA IZ OSTALIH IZVORA]])</f>
        <v>0</v>
      </c>
    </row>
    <row r="9" spans="1:5" x14ac:dyDescent="0.25">
      <c r="A9" s="35" t="s">
        <v>144</v>
      </c>
      <c r="B9" s="51" t="s">
        <v>121</v>
      </c>
      <c r="C9" s="55"/>
      <c r="D9" s="55"/>
      <c r="E9" s="55">
        <f>SUM(Table29[[#This Row],[SREDSTVA GRADSKOG UREDA ZA KULTURU ]:[SREDSTVA IZ OSTALIH IZVORA]])</f>
        <v>0</v>
      </c>
    </row>
    <row r="10" spans="1:5" x14ac:dyDescent="0.25">
      <c r="A10" s="35" t="s">
        <v>145</v>
      </c>
      <c r="B10" s="51" t="s">
        <v>122</v>
      </c>
      <c r="C10" s="55"/>
      <c r="D10" s="55"/>
      <c r="E10" s="55">
        <f>SUM(Table29[[#This Row],[SREDSTVA GRADSKOG UREDA ZA KULTURU ]:[SREDSTVA IZ OSTALIH IZVORA]])</f>
        <v>0</v>
      </c>
    </row>
    <row r="11" spans="1:5" x14ac:dyDescent="0.25">
      <c r="A11" s="35" t="s">
        <v>146</v>
      </c>
      <c r="B11" s="51" t="s">
        <v>124</v>
      </c>
      <c r="C11" s="55"/>
      <c r="D11" s="55"/>
      <c r="E11" s="55">
        <f>SUM(Table29[[#This Row],[SREDSTVA GRADSKOG UREDA ZA KULTURU ]:[SREDSTVA IZ OSTALIH IZVORA]])</f>
        <v>0</v>
      </c>
    </row>
    <row r="12" spans="1:5" x14ac:dyDescent="0.25">
      <c r="A12" s="35" t="s">
        <v>147</v>
      </c>
      <c r="B12" s="51" t="s">
        <v>125</v>
      </c>
      <c r="C12" s="55"/>
      <c r="D12" s="55"/>
      <c r="E12" s="55">
        <f>SUM(Table29[[#This Row],[SREDSTVA GRADSKOG UREDA ZA KULTURU ]:[SREDSTVA IZ OSTALIH IZVORA]])</f>
        <v>0</v>
      </c>
    </row>
    <row r="13" spans="1:5" x14ac:dyDescent="0.25">
      <c r="A13" s="35" t="s">
        <v>148</v>
      </c>
      <c r="B13" s="51" t="s">
        <v>126</v>
      </c>
      <c r="C13" s="55"/>
      <c r="D13" s="55"/>
      <c r="E13" s="55">
        <f>SUM(Table29[[#This Row],[SREDSTVA GRADSKOG UREDA ZA KULTURU ]:[SREDSTVA IZ OSTALIH IZVORA]])</f>
        <v>0</v>
      </c>
    </row>
    <row r="14" spans="1:5" x14ac:dyDescent="0.25">
      <c r="A14" s="35" t="s">
        <v>149</v>
      </c>
      <c r="B14" s="51" t="s">
        <v>127</v>
      </c>
      <c r="C14" s="55"/>
      <c r="D14" s="55"/>
      <c r="E14" s="55">
        <f>SUM(Table29[[#This Row],[SREDSTVA GRADSKOG UREDA ZA KULTURU ]:[SREDSTVA IZ OSTALIH IZVORA]])</f>
        <v>0</v>
      </c>
    </row>
    <row r="15" spans="1:5" x14ac:dyDescent="0.25">
      <c r="A15" s="35" t="s">
        <v>150</v>
      </c>
      <c r="B15" s="51" t="s">
        <v>128</v>
      </c>
      <c r="C15" s="55"/>
      <c r="D15" s="55">
        <v>1751.02</v>
      </c>
      <c r="E15" s="55">
        <f>SUM(Table29[[#This Row],[SREDSTVA GRADSKOG UREDA ZA KULTURU ]:[SREDSTVA IZ OSTALIH IZVORA]])</f>
        <v>1751.02</v>
      </c>
    </row>
    <row r="16" spans="1:5" x14ac:dyDescent="0.25">
      <c r="A16" s="35" t="s">
        <v>151</v>
      </c>
      <c r="B16" s="51" t="s">
        <v>129</v>
      </c>
      <c r="C16" s="55"/>
      <c r="D16" s="55"/>
      <c r="E16" s="55">
        <f>SUM(Table29[[#This Row],[SREDSTVA GRADSKOG UREDA ZA KULTURU ]:[SREDSTVA IZ OSTALIH IZVORA]])</f>
        <v>0</v>
      </c>
    </row>
    <row r="17" spans="1:5" x14ac:dyDescent="0.25">
      <c r="A17" s="35" t="s">
        <v>152</v>
      </c>
      <c r="B17" s="51" t="s">
        <v>130</v>
      </c>
      <c r="C17" s="55"/>
      <c r="D17" s="55"/>
      <c r="E17" s="55">
        <f>SUM(Table29[[#This Row],[SREDSTVA GRADSKOG UREDA ZA KULTURU ]:[SREDSTVA IZ OSTALIH IZVORA]])</f>
        <v>0</v>
      </c>
    </row>
    <row r="18" spans="1:5" x14ac:dyDescent="0.25">
      <c r="A18" s="35" t="s">
        <v>153</v>
      </c>
      <c r="B18" s="51" t="s">
        <v>132</v>
      </c>
      <c r="C18" s="55"/>
      <c r="D18" s="55"/>
      <c r="E18" s="55">
        <f>SUM(Table29[[#This Row],[SREDSTVA GRADSKOG UREDA ZA KULTURU ]:[SREDSTVA IZ OSTALIH IZVORA]])</f>
        <v>0</v>
      </c>
    </row>
    <row r="19" spans="1:5" x14ac:dyDescent="0.25">
      <c r="A19" s="35" t="s">
        <v>154</v>
      </c>
      <c r="B19" s="51" t="s">
        <v>133</v>
      </c>
      <c r="C19" s="55"/>
      <c r="D19" s="55"/>
      <c r="E19" s="55">
        <f>SUM(Table29[[#This Row],[SREDSTVA GRADSKOG UREDA ZA KULTURU ]:[SREDSTVA IZ OSTALIH IZVORA]])</f>
        <v>0</v>
      </c>
    </row>
    <row r="20" spans="1:5" x14ac:dyDescent="0.25">
      <c r="A20" s="35" t="s">
        <v>155</v>
      </c>
      <c r="B20" s="51" t="s">
        <v>134</v>
      </c>
      <c r="C20" s="57"/>
      <c r="D20" s="57"/>
      <c r="E20" s="57">
        <f>SUM(Table29[[#This Row],[SREDSTVA GRADSKOG UREDA ZA KULTURU ]:[SREDSTVA IZ OSTALIH IZVORA]])</f>
        <v>0</v>
      </c>
    </row>
    <row r="21" spans="1:5" x14ac:dyDescent="0.25">
      <c r="A21" s="35" t="s">
        <v>156</v>
      </c>
      <c r="B21" s="51" t="s">
        <v>131</v>
      </c>
      <c r="C21" s="55"/>
      <c r="D21" s="55"/>
      <c r="E21" s="55">
        <f>SUM(Table29[[#This Row],[SREDSTVA GRADSKOG UREDA ZA KULTURU ]:[SREDSTVA IZ OSTALIH IZVORA]])</f>
        <v>0</v>
      </c>
    </row>
    <row r="22" spans="1:5" x14ac:dyDescent="0.25">
      <c r="A22" s="26" t="s">
        <v>157</v>
      </c>
      <c r="C22" s="58"/>
      <c r="D22" s="58"/>
      <c r="E22" s="59">
        <f>SUBTOTAL(109,Table29[UKUPNO])</f>
        <v>1751.02</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2B098-150B-4DE6-BD5F-DFFF7F83431A}">
  <dimension ref="A2:E22"/>
  <sheetViews>
    <sheetView showGridLines="0" showRowColHeaders="0" workbookViewId="0">
      <pane ySplit="4" topLeftCell="A5" activePane="bottomLeft" state="frozen"/>
      <selection activeCell="C33" sqref="C33"/>
      <selection pane="bottomLeft" activeCell="B27" sqref="B27"/>
    </sheetView>
  </sheetViews>
  <sheetFormatPr defaultColWidth="9.140625" defaultRowHeight="15.75" x14ac:dyDescent="0.25"/>
  <cols>
    <col min="1" max="1" width="8.28515625" style="26" customWidth="1"/>
    <col min="2" max="2" width="72.42578125" style="26" customWidth="1"/>
    <col min="3" max="3" width="50.42578125" style="26" customWidth="1"/>
    <col min="4" max="4" width="35.85546875" style="26" customWidth="1"/>
    <col min="5" max="5" width="27.28515625" style="26" customWidth="1"/>
    <col min="6" max="16384" width="9.140625" style="26"/>
  </cols>
  <sheetData>
    <row r="2" spans="1:5" x14ac:dyDescent="0.25">
      <c r="B2" s="52" t="s">
        <v>135</v>
      </c>
    </row>
    <row r="4" spans="1:5" ht="31.5" x14ac:dyDescent="0.25">
      <c r="A4" s="37" t="s">
        <v>136</v>
      </c>
      <c r="B4" s="53" t="s">
        <v>137</v>
      </c>
      <c r="C4" s="53" t="s">
        <v>138</v>
      </c>
      <c r="D4" s="53" t="s">
        <v>139</v>
      </c>
      <c r="E4" s="54" t="s">
        <v>35</v>
      </c>
    </row>
    <row r="5" spans="1:5" x14ac:dyDescent="0.25">
      <c r="A5" s="35" t="s">
        <v>140</v>
      </c>
      <c r="B5" s="51" t="s">
        <v>116</v>
      </c>
      <c r="C5" s="55"/>
      <c r="D5" s="55"/>
      <c r="E5" s="55">
        <f>SUM(Table2[[#This Row],[SREDSTVA GRADSKOG UREDA ZA KULTURU ]:[SREDSTVA IZ OSTALIH IZVORA]])</f>
        <v>0</v>
      </c>
    </row>
    <row r="6" spans="1:5" x14ac:dyDescent="0.25">
      <c r="A6" s="35" t="s">
        <v>141</v>
      </c>
      <c r="B6" s="51" t="s">
        <v>117</v>
      </c>
      <c r="C6" s="55"/>
      <c r="D6" s="56">
        <v>13.6</v>
      </c>
      <c r="E6" s="55">
        <f>SUM(Table2[[#This Row],[SREDSTVA GRADSKOG UREDA ZA KULTURU ]:[SREDSTVA IZ OSTALIH IZVORA]])</f>
        <v>13.6</v>
      </c>
    </row>
    <row r="7" spans="1:5" x14ac:dyDescent="0.25">
      <c r="A7" s="35" t="s">
        <v>142</v>
      </c>
      <c r="B7" s="51" t="s">
        <v>119</v>
      </c>
      <c r="C7" s="55"/>
      <c r="D7" s="50">
        <f>26.2+87.68+8.84+7.5</f>
        <v>130.22000000000003</v>
      </c>
      <c r="E7" s="55">
        <f>SUM(Table2[[#This Row],[SREDSTVA GRADSKOG UREDA ZA KULTURU ]:[SREDSTVA IZ OSTALIH IZVORA]])</f>
        <v>130.22000000000003</v>
      </c>
    </row>
    <row r="8" spans="1:5" x14ac:dyDescent="0.25">
      <c r="A8" s="35" t="s">
        <v>143</v>
      </c>
      <c r="B8" s="51" t="s">
        <v>120</v>
      </c>
      <c r="C8" s="55"/>
      <c r="D8" s="50">
        <f>23.84+97.61+252.66</f>
        <v>374.11</v>
      </c>
      <c r="E8" s="55">
        <f>SUM(Table2[[#This Row],[SREDSTVA GRADSKOG UREDA ZA KULTURU ]:[SREDSTVA IZ OSTALIH IZVORA]])</f>
        <v>374.11</v>
      </c>
    </row>
    <row r="9" spans="1:5" x14ac:dyDescent="0.25">
      <c r="A9" s="35" t="s">
        <v>144</v>
      </c>
      <c r="B9" s="51" t="s">
        <v>121</v>
      </c>
      <c r="C9" s="55"/>
      <c r="D9" s="55"/>
      <c r="E9" s="55">
        <f>SUM(Table2[[#This Row],[SREDSTVA GRADSKOG UREDA ZA KULTURU ]:[SREDSTVA IZ OSTALIH IZVORA]])</f>
        <v>0</v>
      </c>
    </row>
    <row r="10" spans="1:5" x14ac:dyDescent="0.25">
      <c r="A10" s="35" t="s">
        <v>145</v>
      </c>
      <c r="B10" s="51" t="s">
        <v>122</v>
      </c>
      <c r="C10" s="55"/>
      <c r="D10" s="55"/>
      <c r="E10" s="55">
        <f>SUM(Table2[[#This Row],[SREDSTVA GRADSKOG UREDA ZA KULTURU ]:[SREDSTVA IZ OSTALIH IZVORA]])</f>
        <v>0</v>
      </c>
    </row>
    <row r="11" spans="1:5" x14ac:dyDescent="0.25">
      <c r="A11" s="35" t="s">
        <v>146</v>
      </c>
      <c r="B11" s="51" t="s">
        <v>124</v>
      </c>
      <c r="C11" s="55"/>
      <c r="D11" s="50">
        <v>108.24</v>
      </c>
      <c r="E11" s="55">
        <f>SUM(Table2[[#This Row],[SREDSTVA GRADSKOG UREDA ZA KULTURU ]:[SREDSTVA IZ OSTALIH IZVORA]])</f>
        <v>108.24</v>
      </c>
    </row>
    <row r="12" spans="1:5" x14ac:dyDescent="0.25">
      <c r="A12" s="35" t="s">
        <v>147</v>
      </c>
      <c r="B12" s="51" t="s">
        <v>125</v>
      </c>
      <c r="C12" s="55"/>
      <c r="D12" s="55"/>
      <c r="E12" s="55">
        <f>SUM(Table2[[#This Row],[SREDSTVA GRADSKOG UREDA ZA KULTURU ]:[SREDSTVA IZ OSTALIH IZVORA]])</f>
        <v>0</v>
      </c>
    </row>
    <row r="13" spans="1:5" x14ac:dyDescent="0.25">
      <c r="A13" s="35" t="s">
        <v>148</v>
      </c>
      <c r="B13" s="51" t="s">
        <v>126</v>
      </c>
      <c r="C13" s="55"/>
      <c r="D13" s="55"/>
      <c r="E13" s="55">
        <f>SUM(Table2[[#This Row],[SREDSTVA GRADSKOG UREDA ZA KULTURU ]:[SREDSTVA IZ OSTALIH IZVORA]])</f>
        <v>0</v>
      </c>
    </row>
    <row r="14" spans="1:5" x14ac:dyDescent="0.25">
      <c r="A14" s="35" t="s">
        <v>149</v>
      </c>
      <c r="B14" s="51" t="s">
        <v>127</v>
      </c>
      <c r="C14" s="55"/>
      <c r="D14" s="55"/>
      <c r="E14" s="55">
        <f>SUM(Table2[[#This Row],[SREDSTVA GRADSKOG UREDA ZA KULTURU ]:[SREDSTVA IZ OSTALIH IZVORA]])</f>
        <v>0</v>
      </c>
    </row>
    <row r="15" spans="1:5" x14ac:dyDescent="0.25">
      <c r="A15" s="35" t="s">
        <v>150</v>
      </c>
      <c r="B15" s="51" t="s">
        <v>128</v>
      </c>
      <c r="C15" s="55"/>
      <c r="D15" s="50">
        <v>10303.780000000001</v>
      </c>
      <c r="E15" s="55">
        <f>SUM(Table2[[#This Row],[SREDSTVA GRADSKOG UREDA ZA KULTURU ]:[SREDSTVA IZ OSTALIH IZVORA]])</f>
        <v>10303.780000000001</v>
      </c>
    </row>
    <row r="16" spans="1:5" x14ac:dyDescent="0.25">
      <c r="A16" s="35" t="s">
        <v>151</v>
      </c>
      <c r="B16" s="51" t="s">
        <v>129</v>
      </c>
      <c r="C16" s="55"/>
      <c r="D16" s="50">
        <f>7.4+120.18+49.86+2.8</f>
        <v>180.24</v>
      </c>
      <c r="E16" s="55">
        <f>SUM(Table2[[#This Row],[SREDSTVA GRADSKOG UREDA ZA KULTURU ]:[SREDSTVA IZ OSTALIH IZVORA]])</f>
        <v>180.24</v>
      </c>
    </row>
    <row r="17" spans="1:5" x14ac:dyDescent="0.25">
      <c r="A17" s="35" t="s">
        <v>152</v>
      </c>
      <c r="B17" s="51" t="s">
        <v>130</v>
      </c>
      <c r="C17" s="55"/>
      <c r="D17" s="55"/>
      <c r="E17" s="55">
        <f>SUM(Table2[[#This Row],[SREDSTVA GRADSKOG UREDA ZA KULTURU ]:[SREDSTVA IZ OSTALIH IZVORA]])</f>
        <v>0</v>
      </c>
    </row>
    <row r="18" spans="1:5" x14ac:dyDescent="0.25">
      <c r="A18" s="35" t="s">
        <v>153</v>
      </c>
      <c r="B18" s="51" t="s">
        <v>132</v>
      </c>
      <c r="C18" s="55"/>
      <c r="D18" s="55"/>
      <c r="E18" s="55">
        <f>SUM(Table2[[#This Row],[SREDSTVA GRADSKOG UREDA ZA KULTURU ]:[SREDSTVA IZ OSTALIH IZVORA]])</f>
        <v>0</v>
      </c>
    </row>
    <row r="19" spans="1:5" x14ac:dyDescent="0.25">
      <c r="A19" s="35" t="s">
        <v>154</v>
      </c>
      <c r="B19" s="51" t="s">
        <v>133</v>
      </c>
      <c r="C19" s="55"/>
      <c r="D19" s="55"/>
      <c r="E19" s="55">
        <f>SUM(Table2[[#This Row],[SREDSTVA GRADSKOG UREDA ZA KULTURU ]:[SREDSTVA IZ OSTALIH IZVORA]])</f>
        <v>0</v>
      </c>
    </row>
    <row r="20" spans="1:5" x14ac:dyDescent="0.25">
      <c r="A20" s="35" t="s">
        <v>155</v>
      </c>
      <c r="B20" s="51" t="s">
        <v>134</v>
      </c>
      <c r="C20" s="57"/>
      <c r="D20" s="57"/>
      <c r="E20" s="57">
        <f>SUM(Table2[[#This Row],[SREDSTVA GRADSKOG UREDA ZA KULTURU ]:[SREDSTVA IZ OSTALIH IZVORA]])</f>
        <v>0</v>
      </c>
    </row>
    <row r="21" spans="1:5" x14ac:dyDescent="0.25">
      <c r="A21" s="35" t="s">
        <v>156</v>
      </c>
      <c r="B21" s="51" t="s">
        <v>131</v>
      </c>
      <c r="C21" s="55"/>
      <c r="D21" s="55"/>
      <c r="E21" s="55">
        <f>SUM(Table2[[#This Row],[SREDSTVA GRADSKOG UREDA ZA KULTURU ]:[SREDSTVA IZ OSTALIH IZVORA]])</f>
        <v>0</v>
      </c>
    </row>
    <row r="22" spans="1:5" x14ac:dyDescent="0.25">
      <c r="A22" s="26" t="s">
        <v>157</v>
      </c>
      <c r="C22" s="58"/>
      <c r="D22" s="58"/>
      <c r="E22" s="59">
        <f>SUBTOTAL(109,Table2[UKUPNO])</f>
        <v>11110.19</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931DA-D51F-4ECE-AD98-329831C7D5BE}">
  <sheetPr>
    <tabColor theme="8" tint="-0.249977111117893"/>
  </sheetPr>
  <dimension ref="B3:E160"/>
  <sheetViews>
    <sheetView zoomScaleNormal="100" workbookViewId="0">
      <pane ySplit="5" topLeftCell="A6" activePane="bottomLeft" state="frozen"/>
      <selection pane="bottomLeft" activeCell="C148" sqref="C148:C155"/>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0</v>
      </c>
      <c r="C3" s="2"/>
    </row>
    <row r="4" spans="2:5" ht="20.25" x14ac:dyDescent="0.25">
      <c r="B4" s="1"/>
      <c r="C4" s="2"/>
    </row>
    <row r="5" spans="2:5" ht="20.25" x14ac:dyDescent="0.25">
      <c r="B5" s="4" t="s">
        <v>1</v>
      </c>
      <c r="C5" s="5" t="s">
        <v>2</v>
      </c>
      <c r="D5" s="6"/>
      <c r="E5" s="6"/>
    </row>
    <row r="6" spans="2:5" ht="20.25" x14ac:dyDescent="0.25">
      <c r="B6" s="7"/>
      <c r="C6" s="8"/>
    </row>
    <row r="7" spans="2:5" ht="21.75" customHeight="1" x14ac:dyDescent="0.25">
      <c r="B7" s="9" t="s">
        <v>3</v>
      </c>
      <c r="C7" s="9"/>
    </row>
    <row r="8" spans="2:5" ht="5.25" customHeight="1" x14ac:dyDescent="0.25"/>
    <row r="9" spans="2:5" ht="15.75" x14ac:dyDescent="0.25">
      <c r="B9" s="10" t="s">
        <v>4</v>
      </c>
      <c r="C9" s="10"/>
    </row>
    <row r="10" spans="2:5" ht="15.75" x14ac:dyDescent="0.25">
      <c r="B10" s="10" t="s">
        <v>5</v>
      </c>
      <c r="C10" s="11"/>
    </row>
    <row r="11" spans="2:5" ht="15.75" x14ac:dyDescent="0.25">
      <c r="B11" s="10" t="s">
        <v>6</v>
      </c>
      <c r="C11" s="12"/>
    </row>
    <row r="12" spans="2:5" ht="15.75" x14ac:dyDescent="0.25">
      <c r="B12" s="10" t="s">
        <v>7</v>
      </c>
      <c r="C12" s="13"/>
    </row>
    <row r="13" spans="2:5" ht="15.75" x14ac:dyDescent="0.25">
      <c r="B13" s="10" t="s">
        <v>8</v>
      </c>
      <c r="C13" s="14" t="s">
        <v>9</v>
      </c>
    </row>
    <row r="14" spans="2:5" ht="15.75" x14ac:dyDescent="0.25">
      <c r="B14" s="10" t="s">
        <v>10</v>
      </c>
      <c r="C14" s="15" t="s">
        <v>11</v>
      </c>
    </row>
    <row r="15" spans="2:5" ht="15.75" x14ac:dyDescent="0.25">
      <c r="B15" s="10" t="s">
        <v>12</v>
      </c>
      <c r="C15" s="16"/>
    </row>
    <row r="16" spans="2:5" ht="15.75" x14ac:dyDescent="0.25">
      <c r="B16" s="10" t="s">
        <v>13</v>
      </c>
      <c r="C16" s="14" t="s">
        <v>158</v>
      </c>
    </row>
    <row r="17" spans="2:3" ht="15.75" x14ac:dyDescent="0.25">
      <c r="B17" s="10" t="s">
        <v>15</v>
      </c>
      <c r="C17" s="16" t="s">
        <v>159</v>
      </c>
    </row>
    <row r="18" spans="2:3" ht="15.75" x14ac:dyDescent="0.25">
      <c r="B18" s="10" t="s">
        <v>17</v>
      </c>
      <c r="C18" s="16" t="s">
        <v>160</v>
      </c>
    </row>
    <row r="19" spans="2:3" ht="15.75" x14ac:dyDescent="0.25">
      <c r="B19" s="10" t="s">
        <v>19</v>
      </c>
      <c r="C19" s="16" t="s">
        <v>161</v>
      </c>
    </row>
    <row r="20" spans="2:3" ht="15.75" x14ac:dyDescent="0.25">
      <c r="B20" s="10" t="s">
        <v>21</v>
      </c>
      <c r="C20" s="16">
        <v>40</v>
      </c>
    </row>
    <row r="21" spans="2:3" ht="15.75" x14ac:dyDescent="0.25">
      <c r="B21" s="10" t="s">
        <v>22</v>
      </c>
      <c r="C21" s="16">
        <v>40</v>
      </c>
    </row>
    <row r="22" spans="2:3" ht="15" customHeight="1" x14ac:dyDescent="0.25">
      <c r="B22" s="18"/>
    </row>
    <row r="23" spans="2:3" ht="23.25" customHeight="1" x14ac:dyDescent="0.25">
      <c r="B23" s="19" t="s">
        <v>23</v>
      </c>
      <c r="C23" s="19"/>
    </row>
    <row r="24" spans="2:3" ht="312.75" customHeight="1" x14ac:dyDescent="0.25">
      <c r="B24" s="60" t="s">
        <v>24</v>
      </c>
      <c r="C24" s="61" t="s">
        <v>162</v>
      </c>
    </row>
    <row r="25" spans="2:3" ht="8.25" customHeight="1" x14ac:dyDescent="0.25">
      <c r="B25" s="18"/>
    </row>
    <row r="26" spans="2:3" ht="22.5" customHeight="1" x14ac:dyDescent="0.25">
      <c r="B26" s="24" t="s">
        <v>26</v>
      </c>
      <c r="C26" s="24"/>
    </row>
    <row r="27" spans="2:3" ht="15.75" x14ac:dyDescent="0.25">
      <c r="B27" s="25" t="s">
        <v>27</v>
      </c>
      <c r="C27" s="26"/>
    </row>
    <row r="28" spans="2:3" ht="31.5" x14ac:dyDescent="0.25">
      <c r="B28" s="10" t="s">
        <v>28</v>
      </c>
      <c r="C28" s="27"/>
    </row>
    <row r="29" spans="2:3" ht="15.75" x14ac:dyDescent="0.25">
      <c r="B29" s="28" t="s">
        <v>29</v>
      </c>
      <c r="C29" s="27"/>
    </row>
    <row r="30" spans="2:3" ht="15.75" x14ac:dyDescent="0.25">
      <c r="B30" s="28" t="s">
        <v>30</v>
      </c>
      <c r="C30" s="27"/>
    </row>
    <row r="31" spans="2:3" ht="15.75" x14ac:dyDescent="0.25">
      <c r="B31" s="10" t="s">
        <v>31</v>
      </c>
      <c r="C31" s="27"/>
    </row>
    <row r="32" spans="2:3" ht="15.75" x14ac:dyDescent="0.25">
      <c r="B32" s="10" t="s">
        <v>32</v>
      </c>
      <c r="C32" s="27"/>
    </row>
    <row r="33" spans="2:4" ht="31.5" x14ac:dyDescent="0.25">
      <c r="B33" s="10" t="s">
        <v>33</v>
      </c>
      <c r="C33" s="27">
        <v>1900.8</v>
      </c>
    </row>
    <row r="34" spans="2:4" ht="15.75" x14ac:dyDescent="0.25">
      <c r="B34" s="10" t="s">
        <v>34</v>
      </c>
      <c r="C34" s="27"/>
    </row>
    <row r="35" spans="2:4" ht="21.75" customHeight="1" x14ac:dyDescent="0.25">
      <c r="B35" s="29" t="s">
        <v>35</v>
      </c>
      <c r="C35" s="30">
        <f>SUM(C27:C34)</f>
        <v>1900.8</v>
      </c>
    </row>
    <row r="36" spans="2:4" ht="12" customHeight="1" x14ac:dyDescent="0.25">
      <c r="B36" s="18"/>
    </row>
    <row r="37" spans="2:4" ht="20.25" customHeight="1" x14ac:dyDescent="0.25">
      <c r="B37" s="19" t="s">
        <v>36</v>
      </c>
      <c r="C37" s="19"/>
    </row>
    <row r="38" spans="2:4" x14ac:dyDescent="0.25">
      <c r="B38" s="31" t="s">
        <v>37</v>
      </c>
    </row>
    <row r="39" spans="2:4" x14ac:dyDescent="0.25">
      <c r="B39" s="31" t="s">
        <v>38</v>
      </c>
    </row>
    <row r="40" spans="2:4" ht="7.5" customHeight="1" x14ac:dyDescent="0.25">
      <c r="B40" s="26"/>
      <c r="C40" s="26"/>
      <c r="D40" s="26"/>
    </row>
    <row r="41" spans="2:4" ht="27" customHeight="1" x14ac:dyDescent="0.25">
      <c r="B41" s="32" t="s">
        <v>39</v>
      </c>
      <c r="C41" s="33"/>
    </row>
    <row r="42" spans="2:4" ht="10.5" customHeight="1" x14ac:dyDescent="0.25"/>
    <row r="43" spans="2:4" ht="21" customHeight="1" x14ac:dyDescent="0.25">
      <c r="B43" s="19" t="s">
        <v>40</v>
      </c>
      <c r="C43" s="19"/>
    </row>
    <row r="44" spans="2:4" ht="21" customHeight="1" x14ac:dyDescent="0.25">
      <c r="B44" s="34" t="s">
        <v>41</v>
      </c>
      <c r="C44" s="34"/>
    </row>
    <row r="45" spans="2:4" ht="15.75" x14ac:dyDescent="0.25">
      <c r="B45" s="10" t="s">
        <v>42</v>
      </c>
      <c r="C45" s="35"/>
    </row>
    <row r="46" spans="2:4" ht="15.75" x14ac:dyDescent="0.25">
      <c r="B46" s="10" t="s">
        <v>43</v>
      </c>
      <c r="C46" s="35"/>
    </row>
    <row r="47" spans="2:4" ht="15.75" x14ac:dyDescent="0.25">
      <c r="B47" s="10" t="s">
        <v>44</v>
      </c>
      <c r="C47" s="36"/>
    </row>
    <row r="48" spans="2:4" ht="11.25" customHeight="1" x14ac:dyDescent="0.25">
      <c r="B48" s="37"/>
    </row>
    <row r="49" spans="2:3" ht="22.5" customHeight="1" x14ac:dyDescent="0.25">
      <c r="B49" s="38" t="s">
        <v>45</v>
      </c>
      <c r="C49" s="38"/>
    </row>
    <row r="50" spans="2:3" ht="15.75" x14ac:dyDescent="0.25">
      <c r="B50" s="10" t="s">
        <v>46</v>
      </c>
      <c r="C50" s="35" t="s">
        <v>163</v>
      </c>
    </row>
    <row r="51" spans="2:3" ht="15.75" x14ac:dyDescent="0.25">
      <c r="B51" s="10" t="s">
        <v>48</v>
      </c>
      <c r="C51" s="35" t="s">
        <v>164</v>
      </c>
    </row>
    <row r="52" spans="2:3" ht="15.75" x14ac:dyDescent="0.25">
      <c r="B52" s="29" t="s">
        <v>49</v>
      </c>
      <c r="C52" s="35"/>
    </row>
    <row r="53" spans="2:3" ht="15.75" x14ac:dyDescent="0.25">
      <c r="B53" s="10" t="s">
        <v>50</v>
      </c>
      <c r="C53" s="35" t="s">
        <v>165</v>
      </c>
    </row>
    <row r="54" spans="2:3" ht="15.75" x14ac:dyDescent="0.25">
      <c r="B54" s="10" t="s">
        <v>51</v>
      </c>
      <c r="C54" s="35" t="s">
        <v>166</v>
      </c>
    </row>
    <row r="55" spans="2:3" ht="15.75" x14ac:dyDescent="0.25">
      <c r="B55" s="10" t="s">
        <v>52</v>
      </c>
      <c r="C55" s="35">
        <v>0</v>
      </c>
    </row>
    <row r="56" spans="2:3" ht="15.75" x14ac:dyDescent="0.25">
      <c r="B56" s="37"/>
    </row>
    <row r="58" spans="2:3" ht="23.25" customHeight="1" x14ac:dyDescent="0.25">
      <c r="B58" s="40" t="s">
        <v>53</v>
      </c>
      <c r="C58" s="40"/>
    </row>
    <row r="59" spans="2:3" ht="15.75" x14ac:dyDescent="0.25">
      <c r="B59" s="37"/>
    </row>
    <row r="60" spans="2:3" ht="21.75" customHeight="1" x14ac:dyDescent="0.25">
      <c r="B60" s="38" t="s">
        <v>54</v>
      </c>
      <c r="C60" s="38"/>
    </row>
    <row r="61" spans="2:3" ht="15.75" x14ac:dyDescent="0.25">
      <c r="B61" s="10" t="s">
        <v>55</v>
      </c>
      <c r="C61" s="14"/>
    </row>
    <row r="62" spans="2:3" ht="15.75" x14ac:dyDescent="0.25">
      <c r="B62" s="10" t="s">
        <v>56</v>
      </c>
      <c r="C62" s="14"/>
    </row>
    <row r="63" spans="2:3" ht="15.75" x14ac:dyDescent="0.25">
      <c r="B63" s="10" t="s">
        <v>57</v>
      </c>
      <c r="C63" s="14"/>
    </row>
    <row r="64" spans="2:3" ht="15.75" x14ac:dyDescent="0.25">
      <c r="B64" s="28" t="s">
        <v>58</v>
      </c>
      <c r="C64" s="14"/>
    </row>
    <row r="65" spans="2:3" ht="15.75" x14ac:dyDescent="0.25">
      <c r="B65" s="28" t="s">
        <v>59</v>
      </c>
      <c r="C65" s="14"/>
    </row>
    <row r="66" spans="2:3" ht="15.75" x14ac:dyDescent="0.25">
      <c r="B66" s="28" t="s">
        <v>60</v>
      </c>
      <c r="C66" s="14"/>
    </row>
    <row r="67" spans="2:3" ht="15.75" x14ac:dyDescent="0.25">
      <c r="B67" s="28" t="s">
        <v>61</v>
      </c>
      <c r="C67" s="14"/>
    </row>
    <row r="68" spans="2:3" ht="15.75" x14ac:dyDescent="0.25">
      <c r="B68" s="28" t="s">
        <v>62</v>
      </c>
      <c r="C68" s="14"/>
    </row>
    <row r="69" spans="2:3" ht="15.75" x14ac:dyDescent="0.25">
      <c r="B69" s="28" t="s">
        <v>63</v>
      </c>
      <c r="C69" s="41"/>
    </row>
    <row r="70" spans="2:3" ht="15.75" x14ac:dyDescent="0.25">
      <c r="B70" s="10" t="s">
        <v>64</v>
      </c>
      <c r="C70" s="41"/>
    </row>
    <row r="72" spans="2:3" ht="21" customHeight="1" x14ac:dyDescent="0.25">
      <c r="B72" s="38" t="s">
        <v>65</v>
      </c>
      <c r="C72" s="38"/>
    </row>
    <row r="73" spans="2:3" ht="15.75" x14ac:dyDescent="0.25">
      <c r="B73" s="11" t="s">
        <v>56</v>
      </c>
      <c r="C73" s="14"/>
    </row>
    <row r="74" spans="2:3" ht="15.75" x14ac:dyDescent="0.25">
      <c r="B74" s="11" t="s">
        <v>66</v>
      </c>
      <c r="C74" s="14"/>
    </row>
    <row r="75" spans="2:3" ht="15.75" x14ac:dyDescent="0.25">
      <c r="B75" s="42" t="s">
        <v>67</v>
      </c>
      <c r="C75" s="14"/>
    </row>
    <row r="76" spans="2:3" ht="15.75" x14ac:dyDescent="0.25">
      <c r="B76" s="42" t="s">
        <v>68</v>
      </c>
      <c r="C76" s="14"/>
    </row>
    <row r="77" spans="2:3" ht="15.75" x14ac:dyDescent="0.25">
      <c r="B77" s="42" t="s">
        <v>69</v>
      </c>
      <c r="C77" s="41"/>
    </row>
    <row r="79" spans="2:3" ht="21.75" customHeight="1" x14ac:dyDescent="0.25">
      <c r="B79" s="38" t="s">
        <v>70</v>
      </c>
      <c r="C79" s="38"/>
    </row>
    <row r="80" spans="2:3" ht="15.75" x14ac:dyDescent="0.25">
      <c r="B80" s="11" t="s">
        <v>56</v>
      </c>
      <c r="C80" s="14"/>
    </row>
    <row r="81" spans="2:3" ht="15.75" x14ac:dyDescent="0.25">
      <c r="B81" s="11" t="s">
        <v>66</v>
      </c>
      <c r="C81" s="14"/>
    </row>
    <row r="82" spans="2:3" ht="15.75" x14ac:dyDescent="0.25">
      <c r="B82" s="42" t="s">
        <v>67</v>
      </c>
      <c r="C82" s="14"/>
    </row>
    <row r="83" spans="2:3" ht="15.75" x14ac:dyDescent="0.25">
      <c r="B83" s="42" t="s">
        <v>68</v>
      </c>
      <c r="C83" s="14"/>
    </row>
    <row r="84" spans="2:3" ht="15.75" x14ac:dyDescent="0.25">
      <c r="B84" s="42" t="s">
        <v>69</v>
      </c>
      <c r="C84" s="41"/>
    </row>
    <row r="86" spans="2:3" ht="22.5" customHeight="1" x14ac:dyDescent="0.25">
      <c r="B86" s="38" t="s">
        <v>71</v>
      </c>
      <c r="C86" s="38"/>
    </row>
    <row r="87" spans="2:3" ht="15.75" x14ac:dyDescent="0.25">
      <c r="B87" s="11" t="s">
        <v>72</v>
      </c>
      <c r="C87" s="14"/>
    </row>
    <row r="88" spans="2:3" ht="15.75" x14ac:dyDescent="0.25">
      <c r="B88" s="42" t="s">
        <v>73</v>
      </c>
      <c r="C88" s="14"/>
    </row>
    <row r="89" spans="2:3" ht="15.75" x14ac:dyDescent="0.25">
      <c r="B89" s="42" t="s">
        <v>74</v>
      </c>
      <c r="C89" s="14"/>
    </row>
    <row r="91" spans="2:3" ht="23.25" customHeight="1" x14ac:dyDescent="0.25">
      <c r="B91" s="38" t="s">
        <v>75</v>
      </c>
      <c r="C91" s="38"/>
    </row>
    <row r="92" spans="2:3" ht="15.75" x14ac:dyDescent="0.25">
      <c r="B92" s="11" t="s">
        <v>72</v>
      </c>
      <c r="C92" s="14"/>
    </row>
    <row r="93" spans="2:3" ht="15.75" x14ac:dyDescent="0.25">
      <c r="B93" s="42" t="s">
        <v>73</v>
      </c>
      <c r="C93" s="14"/>
    </row>
    <row r="94" spans="2:3" ht="15.75" x14ac:dyDescent="0.25">
      <c r="B94" s="42" t="s">
        <v>74</v>
      </c>
      <c r="C94" s="14"/>
    </row>
    <row r="96" spans="2:3" ht="15.75" x14ac:dyDescent="0.25">
      <c r="B96" s="43" t="s">
        <v>76</v>
      </c>
      <c r="C96" s="14"/>
    </row>
    <row r="99" spans="2:5" ht="15.75" x14ac:dyDescent="0.25">
      <c r="B99" s="40" t="s">
        <v>77</v>
      </c>
      <c r="C99" s="40"/>
    </row>
    <row r="100" spans="2:5" ht="15.75" x14ac:dyDescent="0.25">
      <c r="B100" s="37"/>
      <c r="C100"/>
    </row>
    <row r="102" spans="2:5" ht="15.75" x14ac:dyDescent="0.25">
      <c r="B102" s="38" t="s">
        <v>78</v>
      </c>
      <c r="C102" s="38"/>
    </row>
    <row r="103" spans="2:5" ht="15.75" x14ac:dyDescent="0.25">
      <c r="B103" s="26"/>
      <c r="C103" s="26"/>
      <c r="D103" s="26"/>
      <c r="E103" s="26"/>
    </row>
    <row r="104" spans="2:5" ht="15.75" x14ac:dyDescent="0.25">
      <c r="B104" s="32" t="s">
        <v>39</v>
      </c>
    </row>
    <row r="107" spans="2:5" ht="15.75" x14ac:dyDescent="0.25">
      <c r="B107" s="38" t="s">
        <v>79</v>
      </c>
      <c r="C107" s="38"/>
    </row>
    <row r="108" spans="2:5" ht="15.75" x14ac:dyDescent="0.25">
      <c r="B108" s="32" t="s">
        <v>39</v>
      </c>
    </row>
    <row r="111" spans="2:5" ht="15.75" x14ac:dyDescent="0.25">
      <c r="B111" s="40" t="s">
        <v>80</v>
      </c>
      <c r="C111" s="40"/>
    </row>
    <row r="112" spans="2:5" ht="15.75" x14ac:dyDescent="0.25">
      <c r="B112" s="37"/>
      <c r="C112"/>
    </row>
    <row r="113" spans="2:3" ht="15.75" x14ac:dyDescent="0.25">
      <c r="B113" s="38" t="s">
        <v>81</v>
      </c>
      <c r="C113" s="38"/>
    </row>
    <row r="114" spans="2:3" ht="15.75" x14ac:dyDescent="0.25">
      <c r="B114" s="10" t="s">
        <v>82</v>
      </c>
      <c r="C114" s="44" t="s">
        <v>167</v>
      </c>
    </row>
    <row r="115" spans="2:3" ht="15.75" x14ac:dyDescent="0.25">
      <c r="B115" s="10" t="s">
        <v>84</v>
      </c>
      <c r="C115" s="44" t="s">
        <v>168</v>
      </c>
    </row>
    <row r="116" spans="2:3" ht="15.75" x14ac:dyDescent="0.25">
      <c r="B116" s="10" t="s">
        <v>86</v>
      </c>
      <c r="C116" s="45">
        <v>40</v>
      </c>
    </row>
    <row r="117" spans="2:3" ht="15.75" x14ac:dyDescent="0.25">
      <c r="B117" s="10" t="s">
        <v>87</v>
      </c>
      <c r="C117" s="45" t="s">
        <v>169</v>
      </c>
    </row>
    <row r="118" spans="2:3" ht="15.75" x14ac:dyDescent="0.25">
      <c r="B118" s="46"/>
      <c r="C118" s="47"/>
    </row>
    <row r="119" spans="2:3" ht="15.75" x14ac:dyDescent="0.25">
      <c r="B119" s="38" t="s">
        <v>89</v>
      </c>
      <c r="C119" s="38"/>
    </row>
    <row r="120" spans="2:3" ht="15.75" x14ac:dyDescent="0.25">
      <c r="B120" s="10" t="s">
        <v>90</v>
      </c>
      <c r="C120" s="45" t="s">
        <v>170</v>
      </c>
    </row>
    <row r="121" spans="2:3" ht="15.75" x14ac:dyDescent="0.25">
      <c r="B121" s="10" t="s">
        <v>92</v>
      </c>
      <c r="C121" s="45">
        <v>40</v>
      </c>
    </row>
    <row r="122" spans="2:3" ht="15.75" x14ac:dyDescent="0.25">
      <c r="B122" s="10" t="s">
        <v>93</v>
      </c>
      <c r="C122" s="45">
        <v>40</v>
      </c>
    </row>
    <row r="123" spans="2:3" ht="15.75" x14ac:dyDescent="0.25">
      <c r="B123" s="10" t="s">
        <v>94</v>
      </c>
      <c r="C123" s="45">
        <v>100</v>
      </c>
    </row>
    <row r="124" spans="2:3" ht="31.5" x14ac:dyDescent="0.25">
      <c r="B124" s="10" t="s">
        <v>95</v>
      </c>
      <c r="C124" s="45">
        <v>1</v>
      </c>
    </row>
    <row r="125" spans="2:3" ht="15.75" x14ac:dyDescent="0.25">
      <c r="B125" s="46"/>
      <c r="C125" s="47"/>
    </row>
    <row r="126" spans="2:3" ht="15.75" x14ac:dyDescent="0.25">
      <c r="B126" s="38" t="s">
        <v>96</v>
      </c>
      <c r="C126" s="38"/>
    </row>
    <row r="127" spans="2:3" ht="15.75" x14ac:dyDescent="0.25">
      <c r="B127" s="10" t="s">
        <v>97</v>
      </c>
      <c r="C127" s="45" t="s">
        <v>98</v>
      </c>
    </row>
    <row r="128" spans="2:3" ht="15.75" x14ac:dyDescent="0.25">
      <c r="B128" s="10" t="s">
        <v>99</v>
      </c>
      <c r="C128" s="45" t="s">
        <v>171</v>
      </c>
    </row>
    <row r="129" spans="2:3" ht="15.75" x14ac:dyDescent="0.25">
      <c r="B129" s="10" t="s">
        <v>101</v>
      </c>
      <c r="C129" s="45" t="s">
        <v>98</v>
      </c>
    </row>
    <row r="130" spans="2:3" ht="15.75" x14ac:dyDescent="0.25">
      <c r="B130" s="11" t="s">
        <v>102</v>
      </c>
      <c r="C130" s="48">
        <v>27</v>
      </c>
    </row>
    <row r="131" spans="2:3" ht="15.75" x14ac:dyDescent="0.25">
      <c r="B131" s="10" t="s">
        <v>104</v>
      </c>
      <c r="C131" s="45" t="s">
        <v>105</v>
      </c>
    </row>
    <row r="132" spans="2:3" ht="15.75" x14ac:dyDescent="0.25">
      <c r="B132" s="10" t="s">
        <v>106</v>
      </c>
      <c r="C132" s="48" t="s">
        <v>105</v>
      </c>
    </row>
    <row r="133" spans="2:3" ht="15.75" x14ac:dyDescent="0.25">
      <c r="B133" s="10" t="s">
        <v>107</v>
      </c>
      <c r="C133" s="45" t="s">
        <v>105</v>
      </c>
    </row>
    <row r="134" spans="2:3" ht="15.75" x14ac:dyDescent="0.25">
      <c r="B134" s="10" t="s">
        <v>109</v>
      </c>
      <c r="C134" s="45" t="s">
        <v>172</v>
      </c>
    </row>
    <row r="135" spans="2:3" ht="15.75" x14ac:dyDescent="0.25">
      <c r="B135" s="10" t="s">
        <v>111</v>
      </c>
      <c r="C135" s="45" t="s">
        <v>173</v>
      </c>
    </row>
    <row r="136" spans="2:3" ht="15.75" x14ac:dyDescent="0.25">
      <c r="B136" s="46"/>
      <c r="C136" s="47"/>
    </row>
    <row r="137" spans="2:3" ht="15.75" x14ac:dyDescent="0.25">
      <c r="B137" s="38" t="s">
        <v>113</v>
      </c>
      <c r="C137" s="38"/>
    </row>
    <row r="138" spans="2:3" ht="15.75" x14ac:dyDescent="0.25">
      <c r="B138" s="49" t="s">
        <v>114</v>
      </c>
      <c r="C138" s="50"/>
    </row>
    <row r="139" spans="2:3" ht="15.75" x14ac:dyDescent="0.25">
      <c r="B139" s="49" t="s">
        <v>115</v>
      </c>
      <c r="C139" s="50"/>
    </row>
    <row r="140" spans="2:3" ht="15.75" x14ac:dyDescent="0.25">
      <c r="B140" s="51" t="s">
        <v>116</v>
      </c>
      <c r="C140" s="50"/>
    </row>
    <row r="141" spans="2:3" ht="15.75" x14ac:dyDescent="0.25">
      <c r="B141" s="51" t="s">
        <v>117</v>
      </c>
      <c r="C141" s="50"/>
    </row>
    <row r="142" spans="2:3" ht="15.75" x14ac:dyDescent="0.25">
      <c r="B142" s="49" t="s">
        <v>118</v>
      </c>
      <c r="C142" s="50"/>
    </row>
    <row r="143" spans="2:3" ht="15.75" x14ac:dyDescent="0.25">
      <c r="B143" s="51" t="s">
        <v>119</v>
      </c>
      <c r="C143" s="50"/>
    </row>
    <row r="144" spans="2:3" ht="15.75" x14ac:dyDescent="0.25">
      <c r="B144" s="51" t="s">
        <v>120</v>
      </c>
      <c r="C144" s="50"/>
    </row>
    <row r="145" spans="2:3" ht="15.75" x14ac:dyDescent="0.25">
      <c r="B145" s="51" t="s">
        <v>121</v>
      </c>
      <c r="C145" s="50"/>
    </row>
    <row r="146" spans="2:3" ht="15.75" x14ac:dyDescent="0.25">
      <c r="B146" s="51" t="s">
        <v>122</v>
      </c>
      <c r="C146" s="50"/>
    </row>
    <row r="147" spans="2:3" ht="15.75" x14ac:dyDescent="0.25">
      <c r="B147" s="49" t="s">
        <v>123</v>
      </c>
      <c r="C147" s="50"/>
    </row>
    <row r="148" spans="2:3" ht="15.75" x14ac:dyDescent="0.25">
      <c r="B148" s="51" t="s">
        <v>124</v>
      </c>
      <c r="C148" s="50">
        <v>14.88</v>
      </c>
    </row>
    <row r="149" spans="2:3" ht="15.75" x14ac:dyDescent="0.25">
      <c r="B149" s="51" t="s">
        <v>125</v>
      </c>
      <c r="C149" s="50"/>
    </row>
    <row r="150" spans="2:3" ht="15.75" x14ac:dyDescent="0.25">
      <c r="B150" s="51" t="s">
        <v>126</v>
      </c>
      <c r="C150" s="50"/>
    </row>
    <row r="151" spans="2:3" ht="15.75" x14ac:dyDescent="0.25">
      <c r="B151" s="51" t="s">
        <v>127</v>
      </c>
      <c r="C151" s="50"/>
    </row>
    <row r="152" spans="2:3" ht="15.75" x14ac:dyDescent="0.25">
      <c r="B152" s="51" t="s">
        <v>128</v>
      </c>
      <c r="C152" s="50">
        <v>1084.4000000000001</v>
      </c>
    </row>
    <row r="153" spans="2:3" ht="15.75" x14ac:dyDescent="0.25">
      <c r="B153" s="51" t="s">
        <v>129</v>
      </c>
      <c r="C153" s="50">
        <v>45.5</v>
      </c>
    </row>
    <row r="154" spans="2:3" ht="15.75" x14ac:dyDescent="0.25">
      <c r="B154" s="49" t="s">
        <v>130</v>
      </c>
      <c r="C154" s="50"/>
    </row>
    <row r="155" spans="2:3" ht="15.75" x14ac:dyDescent="0.25">
      <c r="B155" s="51" t="s">
        <v>130</v>
      </c>
      <c r="C155" s="50"/>
    </row>
    <row r="156" spans="2:3" ht="15.75" x14ac:dyDescent="0.25">
      <c r="B156" s="49" t="s">
        <v>131</v>
      </c>
      <c r="C156" s="50"/>
    </row>
    <row r="157" spans="2:3" ht="15.75" x14ac:dyDescent="0.25">
      <c r="B157" s="51" t="s">
        <v>132</v>
      </c>
      <c r="C157" s="50"/>
    </row>
    <row r="158" spans="2:3" ht="15.75" x14ac:dyDescent="0.25">
      <c r="B158" s="51" t="s">
        <v>133</v>
      </c>
      <c r="C158" s="50"/>
    </row>
    <row r="159" spans="2:3" ht="15.75" x14ac:dyDescent="0.25">
      <c r="B159" s="51" t="s">
        <v>134</v>
      </c>
      <c r="C159" s="50"/>
    </row>
    <row r="160" spans="2:3" ht="15.75" x14ac:dyDescent="0.25">
      <c r="B160" s="51" t="s">
        <v>131</v>
      </c>
      <c r="C160" s="50"/>
    </row>
  </sheetData>
  <sheetProtection selectLockedCells="1"/>
  <mergeCells count="20">
    <mergeCell ref="B126:C126"/>
    <mergeCell ref="B137:C137"/>
    <mergeCell ref="B99:C99"/>
    <mergeCell ref="B102:C102"/>
    <mergeCell ref="B107:C107"/>
    <mergeCell ref="B111:C111"/>
    <mergeCell ref="B113:C113"/>
    <mergeCell ref="B119:C119"/>
    <mergeCell ref="B58:C58"/>
    <mergeCell ref="B60:C60"/>
    <mergeCell ref="B72:C72"/>
    <mergeCell ref="B79:C79"/>
    <mergeCell ref="B86:C86"/>
    <mergeCell ref="B91:C91"/>
    <mergeCell ref="B7:C7"/>
    <mergeCell ref="B23:C23"/>
    <mergeCell ref="B26:C26"/>
    <mergeCell ref="B37:C37"/>
    <mergeCell ref="B43:C43"/>
    <mergeCell ref="B49:C49"/>
  </mergeCells>
  <hyperlinks>
    <hyperlink ref="B41" location="PROG.IZDACI!A1" display="KLIKNITE OVDJE I UNESITE PODATKE U TABLICU " xr:uid="{27E13C3E-D5AB-4DB7-B826-720C6A7C9B53}"/>
    <hyperlink ref="B104" location="'KGZ2'!A1" display="KLIKNITE OVDJE I UNESITE PODATKE U TABLICU " xr:uid="{FB849535-637E-48C1-97B3-40DFC49A9C7A}"/>
    <hyperlink ref="B108" location="'KGZ1'!A1" display="KLIKNITE OVDJE I UNESITE PODATKE U TABLICU " xr:uid="{07D69A51-794B-4D28-96C7-DD800E0412FA}"/>
    <hyperlink ref="C14" r:id="rId1" xr:uid="{C8C03DDD-2FD0-4DC6-8F0E-7F6DA7920118}"/>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B0090-10E2-4D47-86A2-F6AD2BF17E5F}">
  <dimension ref="A2:E22"/>
  <sheetViews>
    <sheetView showGridLines="0" showRowColHeaders="0" workbookViewId="0">
      <pane ySplit="4" topLeftCell="A5" activePane="bottomLeft" state="frozen"/>
      <selection activeCell="C33" sqref="C33"/>
      <selection pane="bottomLeft" activeCell="B33" sqref="B33"/>
    </sheetView>
  </sheetViews>
  <sheetFormatPr defaultRowHeight="15.75" x14ac:dyDescent="0.25"/>
  <cols>
    <col min="1" max="1" width="8.28515625" style="26" customWidth="1"/>
    <col min="2" max="2" width="72.42578125" style="26" customWidth="1"/>
    <col min="3" max="3" width="50.42578125" style="26" customWidth="1"/>
    <col min="4" max="4" width="35.85546875" style="26" customWidth="1"/>
    <col min="5" max="5" width="27.28515625" style="26" customWidth="1"/>
    <col min="6" max="16384" width="9.140625" style="26"/>
  </cols>
  <sheetData>
    <row r="2" spans="1:5" x14ac:dyDescent="0.25">
      <c r="B2" s="52" t="s">
        <v>135</v>
      </c>
    </row>
    <row r="4" spans="1:5" ht="31.5" x14ac:dyDescent="0.25">
      <c r="A4" s="37" t="s">
        <v>136</v>
      </c>
      <c r="B4" s="53" t="s">
        <v>137</v>
      </c>
      <c r="C4" s="53" t="s">
        <v>138</v>
      </c>
      <c r="D4" s="53" t="s">
        <v>139</v>
      </c>
      <c r="E4" s="54" t="s">
        <v>35</v>
      </c>
    </row>
    <row r="5" spans="1:5" x14ac:dyDescent="0.25">
      <c r="A5" s="35" t="s">
        <v>140</v>
      </c>
      <c r="B5" s="51" t="s">
        <v>116</v>
      </c>
      <c r="C5" s="55"/>
      <c r="D5" s="55"/>
      <c r="E5" s="55">
        <f>SUM(Table23[[#This Row],[SREDSTVA GRADSKOG UREDA ZA KULTURU ]:[SREDSTVA IZ OSTALIH IZVORA]])</f>
        <v>0</v>
      </c>
    </row>
    <row r="6" spans="1:5" x14ac:dyDescent="0.25">
      <c r="A6" s="35" t="s">
        <v>141</v>
      </c>
      <c r="B6" s="51" t="s">
        <v>117</v>
      </c>
      <c r="C6" s="55"/>
      <c r="D6" s="55"/>
      <c r="E6" s="55">
        <f>SUM(Table23[[#This Row],[SREDSTVA GRADSKOG UREDA ZA KULTURU ]:[SREDSTVA IZ OSTALIH IZVORA]])</f>
        <v>0</v>
      </c>
    </row>
    <row r="7" spans="1:5" x14ac:dyDescent="0.25">
      <c r="A7" s="35" t="s">
        <v>142</v>
      </c>
      <c r="B7" s="51" t="s">
        <v>119</v>
      </c>
      <c r="C7" s="55"/>
      <c r="D7" s="55"/>
      <c r="E7" s="55">
        <f>SUM(Table23[[#This Row],[SREDSTVA GRADSKOG UREDA ZA KULTURU ]:[SREDSTVA IZ OSTALIH IZVORA]])</f>
        <v>0</v>
      </c>
    </row>
    <row r="8" spans="1:5" x14ac:dyDescent="0.25">
      <c r="A8" s="35" t="s">
        <v>143</v>
      </c>
      <c r="B8" s="51" t="s">
        <v>120</v>
      </c>
      <c r="C8" s="55"/>
      <c r="D8" s="55"/>
      <c r="E8" s="55">
        <f>SUM(Table23[[#This Row],[SREDSTVA GRADSKOG UREDA ZA KULTURU ]:[SREDSTVA IZ OSTALIH IZVORA]])</f>
        <v>0</v>
      </c>
    </row>
    <row r="9" spans="1:5" x14ac:dyDescent="0.25">
      <c r="A9" s="35" t="s">
        <v>144</v>
      </c>
      <c r="B9" s="51" t="s">
        <v>121</v>
      </c>
      <c r="C9" s="55"/>
      <c r="D9" s="55"/>
      <c r="E9" s="55">
        <f>SUM(Table23[[#This Row],[SREDSTVA GRADSKOG UREDA ZA KULTURU ]:[SREDSTVA IZ OSTALIH IZVORA]])</f>
        <v>0</v>
      </c>
    </row>
    <row r="10" spans="1:5" x14ac:dyDescent="0.25">
      <c r="A10" s="35" t="s">
        <v>145</v>
      </c>
      <c r="B10" s="51" t="s">
        <v>122</v>
      </c>
      <c r="C10" s="55"/>
      <c r="D10" s="55"/>
      <c r="E10" s="55">
        <f>SUM(Table23[[#This Row],[SREDSTVA GRADSKOG UREDA ZA KULTURU ]:[SREDSTVA IZ OSTALIH IZVORA]])</f>
        <v>0</v>
      </c>
    </row>
    <row r="11" spans="1:5" x14ac:dyDescent="0.25">
      <c r="A11" s="35" t="s">
        <v>146</v>
      </c>
      <c r="B11" s="51" t="s">
        <v>124</v>
      </c>
      <c r="C11" s="55"/>
      <c r="D11" s="55">
        <v>14.88</v>
      </c>
      <c r="E11" s="55">
        <f>SUM(Table23[[#This Row],[SREDSTVA GRADSKOG UREDA ZA KULTURU ]:[SREDSTVA IZ OSTALIH IZVORA]])</f>
        <v>14.88</v>
      </c>
    </row>
    <row r="12" spans="1:5" x14ac:dyDescent="0.25">
      <c r="A12" s="35" t="s">
        <v>147</v>
      </c>
      <c r="B12" s="51" t="s">
        <v>125</v>
      </c>
      <c r="C12" s="55"/>
      <c r="D12" s="55"/>
      <c r="E12" s="55">
        <f>SUM(Table23[[#This Row],[SREDSTVA GRADSKOG UREDA ZA KULTURU ]:[SREDSTVA IZ OSTALIH IZVORA]])</f>
        <v>0</v>
      </c>
    </row>
    <row r="13" spans="1:5" x14ac:dyDescent="0.25">
      <c r="A13" s="35" t="s">
        <v>148</v>
      </c>
      <c r="B13" s="51" t="s">
        <v>126</v>
      </c>
      <c r="C13" s="55"/>
      <c r="D13" s="55"/>
      <c r="E13" s="55">
        <f>SUM(Table23[[#This Row],[SREDSTVA GRADSKOG UREDA ZA KULTURU ]:[SREDSTVA IZ OSTALIH IZVORA]])</f>
        <v>0</v>
      </c>
    </row>
    <row r="14" spans="1:5" x14ac:dyDescent="0.25">
      <c r="A14" s="35" t="s">
        <v>149</v>
      </c>
      <c r="B14" s="51" t="s">
        <v>127</v>
      </c>
      <c r="C14" s="55"/>
      <c r="D14" s="55"/>
      <c r="E14" s="55">
        <f>SUM(Table23[[#This Row],[SREDSTVA GRADSKOG UREDA ZA KULTURU ]:[SREDSTVA IZ OSTALIH IZVORA]])</f>
        <v>0</v>
      </c>
    </row>
    <row r="15" spans="1:5" x14ac:dyDescent="0.25">
      <c r="A15" s="35" t="s">
        <v>150</v>
      </c>
      <c r="B15" s="51" t="s">
        <v>128</v>
      </c>
      <c r="C15" s="55"/>
      <c r="D15" s="55">
        <v>1084.4000000000001</v>
      </c>
      <c r="E15" s="55">
        <f>SUM(Table23[[#This Row],[SREDSTVA GRADSKOG UREDA ZA KULTURU ]:[SREDSTVA IZ OSTALIH IZVORA]])</f>
        <v>1084.4000000000001</v>
      </c>
    </row>
    <row r="16" spans="1:5" x14ac:dyDescent="0.25">
      <c r="A16" s="35" t="s">
        <v>151</v>
      </c>
      <c r="B16" s="51" t="s">
        <v>129</v>
      </c>
      <c r="C16" s="55"/>
      <c r="D16" s="55">
        <v>45.5</v>
      </c>
      <c r="E16" s="55">
        <f>SUM(Table23[[#This Row],[SREDSTVA GRADSKOG UREDA ZA KULTURU ]:[SREDSTVA IZ OSTALIH IZVORA]])</f>
        <v>45.5</v>
      </c>
    </row>
    <row r="17" spans="1:5" x14ac:dyDescent="0.25">
      <c r="A17" s="35" t="s">
        <v>152</v>
      </c>
      <c r="B17" s="51" t="s">
        <v>130</v>
      </c>
      <c r="C17" s="55"/>
      <c r="D17" s="55"/>
      <c r="E17" s="55">
        <f>SUM(Table23[[#This Row],[SREDSTVA GRADSKOG UREDA ZA KULTURU ]:[SREDSTVA IZ OSTALIH IZVORA]])</f>
        <v>0</v>
      </c>
    </row>
    <row r="18" spans="1:5" x14ac:dyDescent="0.25">
      <c r="A18" s="35" t="s">
        <v>153</v>
      </c>
      <c r="B18" s="51" t="s">
        <v>132</v>
      </c>
      <c r="C18" s="55"/>
      <c r="D18" s="55"/>
      <c r="E18" s="55">
        <f>SUM(Table23[[#This Row],[SREDSTVA GRADSKOG UREDA ZA KULTURU ]:[SREDSTVA IZ OSTALIH IZVORA]])</f>
        <v>0</v>
      </c>
    </row>
    <row r="19" spans="1:5" x14ac:dyDescent="0.25">
      <c r="A19" s="35" t="s">
        <v>154</v>
      </c>
      <c r="B19" s="51" t="s">
        <v>133</v>
      </c>
      <c r="C19" s="55"/>
      <c r="D19" s="55"/>
      <c r="E19" s="55">
        <f>SUM(Table23[[#This Row],[SREDSTVA GRADSKOG UREDA ZA KULTURU ]:[SREDSTVA IZ OSTALIH IZVORA]])</f>
        <v>0</v>
      </c>
    </row>
    <row r="20" spans="1:5" x14ac:dyDescent="0.25">
      <c r="A20" s="35" t="s">
        <v>155</v>
      </c>
      <c r="B20" s="51" t="s">
        <v>134</v>
      </c>
      <c r="C20" s="57"/>
      <c r="D20" s="57"/>
      <c r="E20" s="55">
        <f>SUM(Table23[[#This Row],[SREDSTVA GRADSKOG UREDA ZA KULTURU ]:[SREDSTVA IZ OSTALIH IZVORA]])</f>
        <v>0</v>
      </c>
    </row>
    <row r="21" spans="1:5" x14ac:dyDescent="0.25">
      <c r="A21" s="35" t="s">
        <v>156</v>
      </c>
      <c r="B21" s="51" t="s">
        <v>131</v>
      </c>
      <c r="C21" s="55"/>
      <c r="D21" s="55"/>
      <c r="E21" s="55">
        <f>SUM(Table23[[#This Row],[SREDSTVA GRADSKOG UREDA ZA KULTURU ]:[SREDSTVA IZ OSTALIH IZVORA]])</f>
        <v>0</v>
      </c>
    </row>
    <row r="22" spans="1:5" x14ac:dyDescent="0.25">
      <c r="A22" s="64" t="s">
        <v>157</v>
      </c>
      <c r="B22" s="64"/>
      <c r="C22" s="63"/>
      <c r="D22" s="63"/>
      <c r="E22" s="62">
        <f>SUBTOTAL(109,Table23[UKUPNO])</f>
        <v>1144.7800000000002</v>
      </c>
    </row>
  </sheetData>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72F6F-A09D-4D5D-8B93-F17002F4F713}">
  <sheetPr>
    <tabColor theme="8" tint="-0.249977111117893"/>
  </sheetPr>
  <dimension ref="B3:E160"/>
  <sheetViews>
    <sheetView zoomScale="60" zoomScaleNormal="60" workbookViewId="0">
      <pane ySplit="5" topLeftCell="A6" activePane="bottomLeft" state="frozen"/>
      <selection pane="bottomLeft" activeCell="E27" sqref="E27"/>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174</v>
      </c>
      <c r="C3" s="2"/>
    </row>
    <row r="4" spans="2:5" ht="20.25" x14ac:dyDescent="0.25">
      <c r="B4" s="1"/>
      <c r="C4" s="2"/>
    </row>
    <row r="5" spans="2:5" ht="20.25" x14ac:dyDescent="0.25">
      <c r="B5" s="4" t="s">
        <v>1</v>
      </c>
      <c r="C5" s="5" t="s">
        <v>2</v>
      </c>
      <c r="D5" s="6"/>
      <c r="E5" s="6"/>
    </row>
    <row r="6" spans="2:5" ht="20.25" x14ac:dyDescent="0.25">
      <c r="B6" s="7"/>
      <c r="C6" s="8"/>
    </row>
    <row r="7" spans="2:5" ht="21.75" customHeight="1" x14ac:dyDescent="0.25">
      <c r="B7" s="9" t="s">
        <v>3</v>
      </c>
      <c r="C7" s="9"/>
    </row>
    <row r="8" spans="2:5" ht="5.25" customHeight="1" x14ac:dyDescent="0.25"/>
    <row r="9" spans="2:5" ht="15.75" x14ac:dyDescent="0.25">
      <c r="B9" s="10" t="s">
        <v>4</v>
      </c>
      <c r="C9" s="10"/>
    </row>
    <row r="10" spans="2:5" ht="15.75" x14ac:dyDescent="0.25">
      <c r="B10" s="10" t="s">
        <v>5</v>
      </c>
      <c r="C10" s="11"/>
    </row>
    <row r="11" spans="2:5" ht="15.75" x14ac:dyDescent="0.25">
      <c r="B11" s="10" t="s">
        <v>6</v>
      </c>
      <c r="C11" s="12"/>
    </row>
    <row r="12" spans="2:5" ht="15.75" x14ac:dyDescent="0.25">
      <c r="B12" s="10" t="s">
        <v>7</v>
      </c>
      <c r="C12" s="13"/>
    </row>
    <row r="13" spans="2:5" ht="15.75" x14ac:dyDescent="0.25">
      <c r="B13" s="10" t="s">
        <v>8</v>
      </c>
      <c r="C13" s="14" t="s">
        <v>9</v>
      </c>
    </row>
    <row r="14" spans="2:5" ht="15.75" x14ac:dyDescent="0.25">
      <c r="B14" s="10" t="s">
        <v>10</v>
      </c>
      <c r="C14" s="15" t="s">
        <v>11</v>
      </c>
    </row>
    <row r="15" spans="2:5" ht="15.75" x14ac:dyDescent="0.25">
      <c r="B15" s="10" t="s">
        <v>12</v>
      </c>
      <c r="C15" s="16"/>
    </row>
    <row r="16" spans="2:5" ht="15.75" x14ac:dyDescent="0.25">
      <c r="B16" s="10" t="s">
        <v>13</v>
      </c>
      <c r="C16" s="14" t="s">
        <v>14</v>
      </c>
    </row>
    <row r="17" spans="2:3" ht="15.75" x14ac:dyDescent="0.25">
      <c r="B17" s="10" t="s">
        <v>15</v>
      </c>
      <c r="C17" s="16" t="s">
        <v>175</v>
      </c>
    </row>
    <row r="18" spans="2:3" ht="15.75" x14ac:dyDescent="0.25">
      <c r="B18" s="10" t="s">
        <v>17</v>
      </c>
      <c r="C18" s="14" t="s">
        <v>176</v>
      </c>
    </row>
    <row r="19" spans="2:3" ht="15.75" x14ac:dyDescent="0.25">
      <c r="B19" s="10" t="s">
        <v>19</v>
      </c>
      <c r="C19" s="45" t="s">
        <v>177</v>
      </c>
    </row>
    <row r="20" spans="2:3" ht="15.75" x14ac:dyDescent="0.25">
      <c r="B20" s="10" t="s">
        <v>21</v>
      </c>
      <c r="C20" s="65">
        <v>46</v>
      </c>
    </row>
    <row r="21" spans="2:3" ht="15.75" x14ac:dyDescent="0.25">
      <c r="B21" s="10" t="s">
        <v>22</v>
      </c>
      <c r="C21" s="16">
        <v>1</v>
      </c>
    </row>
    <row r="22" spans="2:3" ht="15" customHeight="1" x14ac:dyDescent="0.25">
      <c r="B22" s="18"/>
    </row>
    <row r="23" spans="2:3" ht="23.25" customHeight="1" x14ac:dyDescent="0.25">
      <c r="B23" s="19" t="s">
        <v>23</v>
      </c>
      <c r="C23" s="19"/>
    </row>
    <row r="24" spans="2:3" ht="366.6" customHeight="1" x14ac:dyDescent="0.25">
      <c r="B24" s="60" t="s">
        <v>24</v>
      </c>
      <c r="C24" s="66" t="s">
        <v>178</v>
      </c>
    </row>
    <row r="25" spans="2:3" ht="8.25" customHeight="1" x14ac:dyDescent="0.25">
      <c r="B25" s="18"/>
    </row>
    <row r="26" spans="2:3" ht="22.5" customHeight="1" x14ac:dyDescent="0.25">
      <c r="B26" s="24" t="s">
        <v>26</v>
      </c>
      <c r="C26" s="24"/>
    </row>
    <row r="27" spans="2:3" ht="15.75" x14ac:dyDescent="0.25">
      <c r="B27" s="25" t="s">
        <v>27</v>
      </c>
      <c r="C27" s="26"/>
    </row>
    <row r="28" spans="2:3" ht="31.5" x14ac:dyDescent="0.25">
      <c r="B28" s="10" t="s">
        <v>28</v>
      </c>
      <c r="C28" s="27"/>
    </row>
    <row r="29" spans="2:3" ht="15.75" x14ac:dyDescent="0.25">
      <c r="B29" s="28" t="s">
        <v>29</v>
      </c>
      <c r="C29" s="27"/>
    </row>
    <row r="30" spans="2:3" ht="15.75" x14ac:dyDescent="0.25">
      <c r="B30" s="28" t="s">
        <v>30</v>
      </c>
      <c r="C30" s="27"/>
    </row>
    <row r="31" spans="2:3" ht="15.75" x14ac:dyDescent="0.25">
      <c r="B31" s="10" t="s">
        <v>31</v>
      </c>
      <c r="C31" s="27"/>
    </row>
    <row r="32" spans="2:3" ht="15.75" x14ac:dyDescent="0.25">
      <c r="B32" s="10" t="s">
        <v>32</v>
      </c>
      <c r="C32" s="27"/>
    </row>
    <row r="33" spans="2:4" ht="31.5" x14ac:dyDescent="0.25">
      <c r="B33" s="10" t="s">
        <v>33</v>
      </c>
      <c r="C33" s="27">
        <v>1963.2</v>
      </c>
    </row>
    <row r="34" spans="2:4" ht="15.75" x14ac:dyDescent="0.25">
      <c r="B34" s="10" t="s">
        <v>34</v>
      </c>
      <c r="C34" s="27"/>
    </row>
    <row r="35" spans="2:4" ht="21.75" customHeight="1" x14ac:dyDescent="0.25">
      <c r="B35" s="29" t="s">
        <v>35</v>
      </c>
      <c r="C35" s="30">
        <f>SUM(C27:C34)</f>
        <v>1963.2</v>
      </c>
    </row>
    <row r="36" spans="2:4" ht="12" customHeight="1" x14ac:dyDescent="0.25">
      <c r="B36" s="18"/>
    </row>
    <row r="37" spans="2:4" ht="20.25" customHeight="1" x14ac:dyDescent="0.25">
      <c r="B37" s="19" t="s">
        <v>36</v>
      </c>
      <c r="C37" s="19"/>
    </row>
    <row r="38" spans="2:4" x14ac:dyDescent="0.25">
      <c r="B38" s="31" t="s">
        <v>37</v>
      </c>
    </row>
    <row r="39" spans="2:4" x14ac:dyDescent="0.25">
      <c r="B39" s="31" t="s">
        <v>38</v>
      </c>
    </row>
    <row r="40" spans="2:4" ht="7.5" customHeight="1" x14ac:dyDescent="0.25">
      <c r="B40" s="26"/>
      <c r="C40" s="26"/>
      <c r="D40" s="26"/>
    </row>
    <row r="41" spans="2:4" ht="27" customHeight="1" x14ac:dyDescent="0.25">
      <c r="B41" s="32" t="s">
        <v>39</v>
      </c>
      <c r="C41" s="33"/>
    </row>
    <row r="42" spans="2:4" ht="10.5" customHeight="1" x14ac:dyDescent="0.25"/>
    <row r="43" spans="2:4" ht="21" customHeight="1" x14ac:dyDescent="0.25">
      <c r="B43" s="19" t="s">
        <v>40</v>
      </c>
      <c r="C43" s="19"/>
    </row>
    <row r="44" spans="2:4" ht="21" customHeight="1" x14ac:dyDescent="0.25">
      <c r="B44" s="34" t="s">
        <v>41</v>
      </c>
      <c r="C44" s="34"/>
    </row>
    <row r="45" spans="2:4" ht="15.75" x14ac:dyDescent="0.25">
      <c r="B45" s="10" t="s">
        <v>42</v>
      </c>
      <c r="C45" s="35">
        <v>0</v>
      </c>
    </row>
    <row r="46" spans="2:4" ht="15.75" x14ac:dyDescent="0.25">
      <c r="B46" s="10" t="s">
        <v>43</v>
      </c>
      <c r="C46" s="35">
        <v>0</v>
      </c>
    </row>
    <row r="47" spans="2:4" ht="15.75" x14ac:dyDescent="0.25">
      <c r="B47" s="10" t="s">
        <v>44</v>
      </c>
      <c r="C47" s="36">
        <v>0</v>
      </c>
    </row>
    <row r="48" spans="2:4" ht="11.25" customHeight="1" x14ac:dyDescent="0.25">
      <c r="B48" s="37"/>
    </row>
    <row r="49" spans="2:3" ht="22.5" customHeight="1" x14ac:dyDescent="0.25">
      <c r="B49" s="38" t="s">
        <v>45</v>
      </c>
      <c r="C49" s="38"/>
    </row>
    <row r="50" spans="2:3" ht="15.75" x14ac:dyDescent="0.25">
      <c r="B50" s="10" t="s">
        <v>46</v>
      </c>
      <c r="C50" s="67" t="s">
        <v>179</v>
      </c>
    </row>
    <row r="51" spans="2:3" ht="15.75" x14ac:dyDescent="0.25">
      <c r="B51" s="10" t="s">
        <v>48</v>
      </c>
      <c r="C51" s="35"/>
    </row>
    <row r="52" spans="2:3" ht="15.75" x14ac:dyDescent="0.25">
      <c r="B52" s="29" t="s">
        <v>49</v>
      </c>
      <c r="C52" s="35"/>
    </row>
    <row r="53" spans="2:3" ht="15.75" x14ac:dyDescent="0.25">
      <c r="B53" s="10" t="s">
        <v>50</v>
      </c>
      <c r="C53" s="68">
        <v>80</v>
      </c>
    </row>
    <row r="54" spans="2:3" ht="15.75" x14ac:dyDescent="0.25">
      <c r="B54" s="10" t="s">
        <v>51</v>
      </c>
      <c r="C54" s="69">
        <v>4350</v>
      </c>
    </row>
    <row r="55" spans="2:3" ht="15.75" x14ac:dyDescent="0.25">
      <c r="B55" s="10" t="s">
        <v>52</v>
      </c>
      <c r="C55" s="35"/>
    </row>
    <row r="56" spans="2:3" ht="15.75" x14ac:dyDescent="0.25">
      <c r="B56" s="37"/>
    </row>
    <row r="58" spans="2:3" ht="23.25" customHeight="1" x14ac:dyDescent="0.25">
      <c r="B58" s="40" t="s">
        <v>53</v>
      </c>
      <c r="C58" s="40"/>
    </row>
    <row r="59" spans="2:3" ht="15.75" x14ac:dyDescent="0.25">
      <c r="B59" s="37"/>
    </row>
    <row r="60" spans="2:3" ht="21.75" customHeight="1" x14ac:dyDescent="0.25">
      <c r="B60" s="38" t="s">
        <v>54</v>
      </c>
      <c r="C60" s="38"/>
    </row>
    <row r="61" spans="2:3" ht="15.75" x14ac:dyDescent="0.25">
      <c r="B61" s="10" t="s">
        <v>55</v>
      </c>
      <c r="C61" s="14"/>
    </row>
    <row r="62" spans="2:3" ht="15.75" x14ac:dyDescent="0.25">
      <c r="B62" s="10" t="s">
        <v>56</v>
      </c>
      <c r="C62" s="14"/>
    </row>
    <row r="63" spans="2:3" ht="15.75" x14ac:dyDescent="0.25">
      <c r="B63" s="10" t="s">
        <v>57</v>
      </c>
      <c r="C63" s="14"/>
    </row>
    <row r="64" spans="2:3" ht="15.75" x14ac:dyDescent="0.25">
      <c r="B64" s="28" t="s">
        <v>58</v>
      </c>
      <c r="C64" s="14"/>
    </row>
    <row r="65" spans="2:3" ht="15.75" x14ac:dyDescent="0.25">
      <c r="B65" s="28" t="s">
        <v>59</v>
      </c>
      <c r="C65" s="14"/>
    </row>
    <row r="66" spans="2:3" ht="15.75" x14ac:dyDescent="0.25">
      <c r="B66" s="28" t="s">
        <v>60</v>
      </c>
      <c r="C66" s="14"/>
    </row>
    <row r="67" spans="2:3" ht="15.75" x14ac:dyDescent="0.25">
      <c r="B67" s="28" t="s">
        <v>61</v>
      </c>
      <c r="C67" s="14"/>
    </row>
    <row r="68" spans="2:3" ht="15.75" x14ac:dyDescent="0.25">
      <c r="B68" s="28" t="s">
        <v>62</v>
      </c>
      <c r="C68" s="14"/>
    </row>
    <row r="69" spans="2:3" ht="15.75" x14ac:dyDescent="0.25">
      <c r="B69" s="28" t="s">
        <v>63</v>
      </c>
      <c r="C69" s="41"/>
    </row>
    <row r="70" spans="2:3" ht="15.75" x14ac:dyDescent="0.25">
      <c r="B70" s="10" t="s">
        <v>64</v>
      </c>
      <c r="C70" s="41"/>
    </row>
    <row r="72" spans="2:3" ht="21" customHeight="1" x14ac:dyDescent="0.25">
      <c r="B72" s="38" t="s">
        <v>65</v>
      </c>
      <c r="C72" s="38"/>
    </row>
    <row r="73" spans="2:3" ht="15.75" x14ac:dyDescent="0.25">
      <c r="B73" s="11" t="s">
        <v>56</v>
      </c>
      <c r="C73" s="14"/>
    </row>
    <row r="74" spans="2:3" ht="15.75" x14ac:dyDescent="0.25">
      <c r="B74" s="11" t="s">
        <v>66</v>
      </c>
      <c r="C74" s="14"/>
    </row>
    <row r="75" spans="2:3" ht="15.75" x14ac:dyDescent="0.25">
      <c r="B75" s="42" t="s">
        <v>67</v>
      </c>
      <c r="C75" s="14"/>
    </row>
    <row r="76" spans="2:3" ht="15.75" x14ac:dyDescent="0.25">
      <c r="B76" s="42" t="s">
        <v>68</v>
      </c>
      <c r="C76" s="14"/>
    </row>
    <row r="77" spans="2:3" ht="15.75" x14ac:dyDescent="0.25">
      <c r="B77" s="42" t="s">
        <v>69</v>
      </c>
      <c r="C77" s="41"/>
    </row>
    <row r="79" spans="2:3" ht="21.75" customHeight="1" x14ac:dyDescent="0.25">
      <c r="B79" s="38" t="s">
        <v>70</v>
      </c>
      <c r="C79" s="38"/>
    </row>
    <row r="80" spans="2:3" ht="15.75" x14ac:dyDescent="0.25">
      <c r="B80" s="11" t="s">
        <v>56</v>
      </c>
      <c r="C80" s="14"/>
    </row>
    <row r="81" spans="2:3" ht="15.75" x14ac:dyDescent="0.25">
      <c r="B81" s="11" t="s">
        <v>66</v>
      </c>
      <c r="C81" s="14"/>
    </row>
    <row r="82" spans="2:3" ht="15.75" x14ac:dyDescent="0.25">
      <c r="B82" s="42" t="s">
        <v>67</v>
      </c>
      <c r="C82" s="14"/>
    </row>
    <row r="83" spans="2:3" ht="15.75" x14ac:dyDescent="0.25">
      <c r="B83" s="42" t="s">
        <v>68</v>
      </c>
      <c r="C83" s="14"/>
    </row>
    <row r="84" spans="2:3" ht="15.75" x14ac:dyDescent="0.25">
      <c r="B84" s="42" t="s">
        <v>69</v>
      </c>
      <c r="C84" s="41"/>
    </row>
    <row r="86" spans="2:3" ht="22.5" customHeight="1" x14ac:dyDescent="0.25">
      <c r="B86" s="38" t="s">
        <v>71</v>
      </c>
      <c r="C86" s="38"/>
    </row>
    <row r="87" spans="2:3" ht="15.75" x14ac:dyDescent="0.25">
      <c r="B87" s="11" t="s">
        <v>72</v>
      </c>
      <c r="C87" s="14"/>
    </row>
    <row r="88" spans="2:3" ht="15.75" x14ac:dyDescent="0.25">
      <c r="B88" s="42" t="s">
        <v>73</v>
      </c>
      <c r="C88" s="14"/>
    </row>
    <row r="89" spans="2:3" ht="15.75" x14ac:dyDescent="0.25">
      <c r="B89" s="42" t="s">
        <v>74</v>
      </c>
      <c r="C89" s="14"/>
    </row>
    <row r="91" spans="2:3" ht="23.25" customHeight="1" x14ac:dyDescent="0.25">
      <c r="B91" s="38" t="s">
        <v>75</v>
      </c>
      <c r="C91" s="38"/>
    </row>
    <row r="92" spans="2:3" ht="15.75" x14ac:dyDescent="0.25">
      <c r="B92" s="11" t="s">
        <v>72</v>
      </c>
      <c r="C92" s="14"/>
    </row>
    <row r="93" spans="2:3" ht="15.75" x14ac:dyDescent="0.25">
      <c r="B93" s="42" t="s">
        <v>73</v>
      </c>
      <c r="C93" s="14"/>
    </row>
    <row r="94" spans="2:3" ht="15.75" x14ac:dyDescent="0.25">
      <c r="B94" s="42" t="s">
        <v>74</v>
      </c>
      <c r="C94" s="14"/>
    </row>
    <row r="96" spans="2:3" ht="15.75" x14ac:dyDescent="0.25">
      <c r="B96" s="43" t="s">
        <v>76</v>
      </c>
      <c r="C96" s="14"/>
    </row>
    <row r="99" spans="2:5" ht="15.75" x14ac:dyDescent="0.25">
      <c r="B99" s="40" t="s">
        <v>77</v>
      </c>
      <c r="C99" s="40"/>
    </row>
    <row r="100" spans="2:5" ht="15.75" x14ac:dyDescent="0.25">
      <c r="B100" s="37"/>
      <c r="C100"/>
    </row>
    <row r="102" spans="2:5" ht="15.75" x14ac:dyDescent="0.25">
      <c r="B102" s="38" t="s">
        <v>78</v>
      </c>
      <c r="C102" s="38"/>
    </row>
    <row r="103" spans="2:5" ht="15.75" x14ac:dyDescent="0.25">
      <c r="B103" s="26"/>
      <c r="C103" s="26"/>
      <c r="D103" s="26"/>
      <c r="E103" s="26"/>
    </row>
    <row r="104" spans="2:5" ht="15.75" x14ac:dyDescent="0.25">
      <c r="B104" s="32" t="s">
        <v>39</v>
      </c>
    </row>
    <row r="107" spans="2:5" ht="15.75" x14ac:dyDescent="0.25">
      <c r="B107" s="38" t="s">
        <v>79</v>
      </c>
      <c r="C107" s="38"/>
    </row>
    <row r="108" spans="2:5" ht="15.75" x14ac:dyDescent="0.25">
      <c r="B108" s="32" t="s">
        <v>39</v>
      </c>
    </row>
    <row r="111" spans="2:5" ht="15.75" x14ac:dyDescent="0.25">
      <c r="B111" s="40" t="s">
        <v>80</v>
      </c>
      <c r="C111" s="40"/>
    </row>
    <row r="112" spans="2:5" ht="15.75" x14ac:dyDescent="0.25">
      <c r="B112" s="37"/>
      <c r="C112"/>
    </row>
    <row r="113" spans="2:3" ht="15.75" x14ac:dyDescent="0.25">
      <c r="B113" s="38" t="s">
        <v>81</v>
      </c>
      <c r="C113" s="38"/>
    </row>
    <row r="114" spans="2:3" ht="15.75" x14ac:dyDescent="0.25">
      <c r="B114" s="10" t="s">
        <v>82</v>
      </c>
      <c r="C114" s="44" t="s">
        <v>180</v>
      </c>
    </row>
    <row r="115" spans="2:3" ht="15.75" x14ac:dyDescent="0.25">
      <c r="B115" s="10" t="s">
        <v>84</v>
      </c>
      <c r="C115" s="44" t="s">
        <v>181</v>
      </c>
    </row>
    <row r="116" spans="2:3" ht="15.75" x14ac:dyDescent="0.25">
      <c r="B116" s="10" t="s">
        <v>86</v>
      </c>
      <c r="C116" s="45">
        <v>86</v>
      </c>
    </row>
    <row r="117" spans="2:3" ht="15.75" x14ac:dyDescent="0.25">
      <c r="B117" s="10" t="s">
        <v>87</v>
      </c>
      <c r="C117" s="14" t="s">
        <v>182</v>
      </c>
    </row>
    <row r="118" spans="2:3" ht="15.75" x14ac:dyDescent="0.25">
      <c r="B118" s="46"/>
      <c r="C118" s="47"/>
    </row>
    <row r="119" spans="2:3" ht="15.75" x14ac:dyDescent="0.25">
      <c r="B119" s="38" t="s">
        <v>89</v>
      </c>
      <c r="C119" s="38"/>
    </row>
    <row r="120" spans="2:3" ht="15.75" x14ac:dyDescent="0.25">
      <c r="B120" s="10" t="s">
        <v>90</v>
      </c>
      <c r="C120" s="14" t="s">
        <v>176</v>
      </c>
    </row>
    <row r="121" spans="2:3" ht="15.75" x14ac:dyDescent="0.25">
      <c r="B121" s="10" t="s">
        <v>92</v>
      </c>
      <c r="C121" s="70">
        <v>46</v>
      </c>
    </row>
    <row r="122" spans="2:3" ht="15.75" x14ac:dyDescent="0.25">
      <c r="B122" s="10" t="s">
        <v>93</v>
      </c>
      <c r="C122" s="45"/>
    </row>
    <row r="123" spans="2:3" ht="15.75" x14ac:dyDescent="0.25">
      <c r="B123" s="10" t="s">
        <v>94</v>
      </c>
      <c r="C123" s="45"/>
    </row>
    <row r="124" spans="2:3" ht="31.5" x14ac:dyDescent="0.25">
      <c r="B124" s="10" t="s">
        <v>95</v>
      </c>
      <c r="C124" s="70">
        <v>1</v>
      </c>
    </row>
    <row r="125" spans="2:3" ht="15.75" x14ac:dyDescent="0.25">
      <c r="B125" s="46"/>
      <c r="C125" s="47"/>
    </row>
    <row r="126" spans="2:3" ht="15.75" x14ac:dyDescent="0.25">
      <c r="B126" s="38" t="s">
        <v>96</v>
      </c>
      <c r="C126" s="38"/>
    </row>
    <row r="127" spans="2:3" ht="15.75" x14ac:dyDescent="0.25">
      <c r="B127" s="10" t="s">
        <v>97</v>
      </c>
      <c r="C127" s="45" t="s">
        <v>183</v>
      </c>
    </row>
    <row r="128" spans="2:3" ht="15.75" x14ac:dyDescent="0.25">
      <c r="B128" s="10" t="s">
        <v>99</v>
      </c>
      <c r="C128" s="45" t="s">
        <v>184</v>
      </c>
    </row>
    <row r="129" spans="2:3" ht="15.75" x14ac:dyDescent="0.25">
      <c r="B129" s="10" t="s">
        <v>101</v>
      </c>
      <c r="C129" s="45" t="s">
        <v>183</v>
      </c>
    </row>
    <row r="130" spans="2:3" ht="15.75" x14ac:dyDescent="0.25">
      <c r="B130" s="11" t="s">
        <v>102</v>
      </c>
      <c r="C130" s="48" t="s">
        <v>185</v>
      </c>
    </row>
    <row r="131" spans="2:3" ht="15.75" x14ac:dyDescent="0.25">
      <c r="B131" s="10" t="s">
        <v>104</v>
      </c>
      <c r="C131" s="45" t="s">
        <v>186</v>
      </c>
    </row>
    <row r="132" spans="2:3" ht="15.75" x14ac:dyDescent="0.25">
      <c r="B132" s="10" t="s">
        <v>106</v>
      </c>
      <c r="C132" s="48">
        <v>1963.2</v>
      </c>
    </row>
    <row r="133" spans="2:3" ht="15.75" x14ac:dyDescent="0.25">
      <c r="B133" s="10" t="s">
        <v>107</v>
      </c>
      <c r="C133" s="45"/>
    </row>
    <row r="134" spans="2:3" ht="15.75" x14ac:dyDescent="0.25">
      <c r="B134" s="10" t="s">
        <v>109</v>
      </c>
      <c r="C134" s="45" t="s">
        <v>187</v>
      </c>
    </row>
    <row r="135" spans="2:3" ht="15.75" x14ac:dyDescent="0.25">
      <c r="B135" s="10" t="s">
        <v>111</v>
      </c>
      <c r="C135" s="45" t="s">
        <v>188</v>
      </c>
    </row>
    <row r="136" spans="2:3" ht="15.75" x14ac:dyDescent="0.25">
      <c r="B136" s="46"/>
      <c r="C136" s="47"/>
    </row>
    <row r="137" spans="2:3" ht="15.75" x14ac:dyDescent="0.25">
      <c r="B137" s="38" t="s">
        <v>113</v>
      </c>
      <c r="C137" s="38"/>
    </row>
    <row r="138" spans="2:3" ht="15.75" x14ac:dyDescent="0.25">
      <c r="B138" s="49" t="s">
        <v>114</v>
      </c>
      <c r="C138" s="50"/>
    </row>
    <row r="139" spans="2:3" ht="15.75" x14ac:dyDescent="0.25">
      <c r="B139" s="49" t="s">
        <v>115</v>
      </c>
      <c r="C139" s="50"/>
    </row>
    <row r="140" spans="2:3" ht="15.75" x14ac:dyDescent="0.25">
      <c r="B140" s="51" t="s">
        <v>116</v>
      </c>
      <c r="C140" s="50"/>
    </row>
    <row r="141" spans="2:3" ht="15.75" x14ac:dyDescent="0.25">
      <c r="B141" s="51" t="s">
        <v>117</v>
      </c>
      <c r="C141" s="50"/>
    </row>
    <row r="142" spans="2:3" ht="15.75" x14ac:dyDescent="0.25">
      <c r="B142" s="49" t="s">
        <v>118</v>
      </c>
      <c r="C142" s="50"/>
    </row>
    <row r="143" spans="2:3" ht="15.75" x14ac:dyDescent="0.25">
      <c r="B143" s="51" t="s">
        <v>119</v>
      </c>
      <c r="C143" s="50">
        <v>9.26</v>
      </c>
    </row>
    <row r="144" spans="2:3" ht="15.75" x14ac:dyDescent="0.25">
      <c r="B144" s="51" t="s">
        <v>120</v>
      </c>
      <c r="C144" s="50"/>
    </row>
    <row r="145" spans="2:3" ht="15.75" x14ac:dyDescent="0.25">
      <c r="B145" s="51" t="s">
        <v>121</v>
      </c>
      <c r="C145" s="50"/>
    </row>
    <row r="146" spans="2:3" ht="15.75" x14ac:dyDescent="0.25">
      <c r="B146" s="51" t="s">
        <v>122</v>
      </c>
      <c r="C146" s="50"/>
    </row>
    <row r="147" spans="2:3" ht="15.75" x14ac:dyDescent="0.25">
      <c r="B147" s="49" t="s">
        <v>123</v>
      </c>
      <c r="C147" s="50"/>
    </row>
    <row r="148" spans="2:3" ht="15.75" x14ac:dyDescent="0.25">
      <c r="B148" s="51" t="s">
        <v>124</v>
      </c>
      <c r="C148" s="50"/>
    </row>
    <row r="149" spans="2:3" ht="15.75" x14ac:dyDescent="0.25">
      <c r="B149" s="51" t="s">
        <v>125</v>
      </c>
      <c r="C149" s="50"/>
    </row>
    <row r="150" spans="2:3" ht="15.75" x14ac:dyDescent="0.25">
      <c r="B150" s="51" t="s">
        <v>126</v>
      </c>
      <c r="C150" s="50"/>
    </row>
    <row r="151" spans="2:3" ht="15.75" x14ac:dyDescent="0.25">
      <c r="B151" s="51" t="s">
        <v>127</v>
      </c>
      <c r="C151" s="50"/>
    </row>
    <row r="152" spans="2:3" ht="15.75" x14ac:dyDescent="0.25">
      <c r="B152" s="51" t="s">
        <v>128</v>
      </c>
      <c r="C152" s="50"/>
    </row>
    <row r="153" spans="2:3" ht="15.75" x14ac:dyDescent="0.25">
      <c r="B153" s="51" t="s">
        <v>129</v>
      </c>
      <c r="C153" s="50"/>
    </row>
    <row r="154" spans="2:3" ht="15.75" x14ac:dyDescent="0.25">
      <c r="B154" s="49" t="s">
        <v>130</v>
      </c>
      <c r="C154" s="50"/>
    </row>
    <row r="155" spans="2:3" ht="15.75" x14ac:dyDescent="0.25">
      <c r="B155" s="51" t="s">
        <v>130</v>
      </c>
      <c r="C155" s="50"/>
    </row>
    <row r="156" spans="2:3" ht="15.75" x14ac:dyDescent="0.25">
      <c r="B156" s="49" t="s">
        <v>131</v>
      </c>
      <c r="C156" s="50"/>
    </row>
    <row r="157" spans="2:3" ht="15.75" x14ac:dyDescent="0.25">
      <c r="B157" s="51" t="s">
        <v>132</v>
      </c>
      <c r="C157" s="50"/>
    </row>
    <row r="158" spans="2:3" ht="15.75" x14ac:dyDescent="0.25">
      <c r="B158" s="51" t="s">
        <v>133</v>
      </c>
      <c r="C158" s="50"/>
    </row>
    <row r="159" spans="2:3" ht="15.75" x14ac:dyDescent="0.25">
      <c r="B159" s="51" t="s">
        <v>134</v>
      </c>
      <c r="C159" s="50"/>
    </row>
    <row r="160" spans="2:3" ht="15.75" x14ac:dyDescent="0.25">
      <c r="B160" s="51" t="s">
        <v>131</v>
      </c>
      <c r="C160" s="50"/>
    </row>
  </sheetData>
  <sheetProtection selectLockedCells="1"/>
  <mergeCells count="20">
    <mergeCell ref="B126:C126"/>
    <mergeCell ref="B137:C137"/>
    <mergeCell ref="B99:C99"/>
    <mergeCell ref="B102:C102"/>
    <mergeCell ref="B107:C107"/>
    <mergeCell ref="B111:C111"/>
    <mergeCell ref="B113:C113"/>
    <mergeCell ref="B119:C119"/>
    <mergeCell ref="B58:C58"/>
    <mergeCell ref="B60:C60"/>
    <mergeCell ref="B72:C72"/>
    <mergeCell ref="B79:C79"/>
    <mergeCell ref="B86:C86"/>
    <mergeCell ref="B91:C91"/>
    <mergeCell ref="B7:C7"/>
    <mergeCell ref="B23:C23"/>
    <mergeCell ref="B26:C26"/>
    <mergeCell ref="B37:C37"/>
    <mergeCell ref="B43:C43"/>
    <mergeCell ref="B49:C49"/>
  </mergeCells>
  <hyperlinks>
    <hyperlink ref="B41" location="PROG.IZDACI!A1" display="KLIKNITE OVDJE I UNESITE PODATKE U TABLICU " xr:uid="{4269C03F-5F43-42A2-80C0-9D04A62011C9}"/>
    <hyperlink ref="B104" location="'KGZ2'!A1" display="KLIKNITE OVDJE I UNESITE PODATKE U TABLICU " xr:uid="{74ECD415-635D-462C-8459-7E1304579DD2}"/>
    <hyperlink ref="B108" location="'KGZ1'!A1" display="KLIKNITE OVDJE I UNESITE PODATKE U TABLICU " xr:uid="{FC063C77-D066-435E-9B79-B686007DFC8A}"/>
    <hyperlink ref="C14" r:id="rId1" xr:uid="{8CCEE266-B671-4D37-96CF-9E5CCB5577E7}"/>
    <hyperlink ref="C50" r:id="rId2" display="http://www.ns-dubrava.hr/" xr:uid="{834EBF6A-266C-4B9A-A498-078CEEC38F40}"/>
  </hyperlinks>
  <pageMargins left="0.25" right="0.25" top="0.75" bottom="0.75" header="0.3" footer="0.3"/>
  <pageSetup paperSize="9" scale="78" orientation="landscape" r:id="rId3"/>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3F249-8CC1-48D0-8DE3-5B4873EA17ED}">
  <dimension ref="A2:E22"/>
  <sheetViews>
    <sheetView showGridLines="0" showRowColHeaders="0" zoomScale="74" zoomScaleNormal="74" workbookViewId="0">
      <pane ySplit="4" topLeftCell="A5" activePane="bottomLeft" state="frozen"/>
      <selection activeCell="C33" sqref="C33"/>
      <selection pane="bottomLeft" activeCell="C40" sqref="C40"/>
    </sheetView>
  </sheetViews>
  <sheetFormatPr defaultColWidth="9.140625" defaultRowHeight="15.75" x14ac:dyDescent="0.25"/>
  <cols>
    <col min="1" max="1" width="8.28515625" style="26" customWidth="1"/>
    <col min="2" max="2" width="72.42578125" style="26" customWidth="1"/>
    <col min="3" max="3" width="50.42578125" style="26" customWidth="1"/>
    <col min="4" max="4" width="35.85546875" style="26" customWidth="1"/>
    <col min="5" max="5" width="27.28515625" style="26" customWidth="1"/>
    <col min="6" max="16384" width="9.140625" style="26"/>
  </cols>
  <sheetData>
    <row r="2" spans="1:5" x14ac:dyDescent="0.25">
      <c r="B2" s="52" t="s">
        <v>135</v>
      </c>
    </row>
    <row r="4" spans="1:5" ht="31.5" x14ac:dyDescent="0.25">
      <c r="A4" s="37" t="s">
        <v>136</v>
      </c>
      <c r="B4" s="53" t="s">
        <v>137</v>
      </c>
      <c r="C4" s="53" t="s">
        <v>138</v>
      </c>
      <c r="D4" s="53" t="s">
        <v>139</v>
      </c>
      <c r="E4" s="54" t="s">
        <v>35</v>
      </c>
    </row>
    <row r="5" spans="1:5" x14ac:dyDescent="0.25">
      <c r="A5" s="35" t="s">
        <v>140</v>
      </c>
      <c r="B5" s="51" t="s">
        <v>116</v>
      </c>
      <c r="C5" s="55"/>
      <c r="D5" s="55"/>
      <c r="E5" s="55">
        <f>SUM(Table24[[#This Row],[SREDSTVA GRADSKOG UREDA ZA KULTURU ]:[SREDSTVA IZ OSTALIH IZVORA]])</f>
        <v>0</v>
      </c>
    </row>
    <row r="6" spans="1:5" x14ac:dyDescent="0.25">
      <c r="A6" s="35" t="s">
        <v>141</v>
      </c>
      <c r="B6" s="51" t="s">
        <v>117</v>
      </c>
      <c r="C6" s="55"/>
      <c r="D6" s="55"/>
      <c r="E6" s="55">
        <f>SUM(Table24[[#This Row],[SREDSTVA GRADSKOG UREDA ZA KULTURU ]:[SREDSTVA IZ OSTALIH IZVORA]])</f>
        <v>0</v>
      </c>
    </row>
    <row r="7" spans="1:5" x14ac:dyDescent="0.25">
      <c r="A7" s="35" t="s">
        <v>142</v>
      </c>
      <c r="B7" s="51" t="s">
        <v>119</v>
      </c>
      <c r="C7" s="55"/>
      <c r="D7" s="50">
        <v>9.26</v>
      </c>
      <c r="E7" s="50">
        <f>SUM(Table24[[#This Row],[SREDSTVA GRADSKOG UREDA ZA KULTURU ]:[SREDSTVA IZ OSTALIH IZVORA]])</f>
        <v>9.26</v>
      </c>
    </row>
    <row r="8" spans="1:5" x14ac:dyDescent="0.25">
      <c r="A8" s="35" t="s">
        <v>143</v>
      </c>
      <c r="B8" s="51" t="s">
        <v>120</v>
      </c>
      <c r="C8" s="55"/>
      <c r="D8" s="50"/>
      <c r="E8" s="50">
        <f>SUM(Table24[[#This Row],[SREDSTVA GRADSKOG UREDA ZA KULTURU ]:[SREDSTVA IZ OSTALIH IZVORA]])</f>
        <v>0</v>
      </c>
    </row>
    <row r="9" spans="1:5" x14ac:dyDescent="0.25">
      <c r="A9" s="35" t="s">
        <v>144</v>
      </c>
      <c r="B9" s="51" t="s">
        <v>121</v>
      </c>
      <c r="C9" s="55"/>
      <c r="D9" s="50"/>
      <c r="E9" s="50">
        <f>SUM(Table24[[#This Row],[SREDSTVA GRADSKOG UREDA ZA KULTURU ]:[SREDSTVA IZ OSTALIH IZVORA]])</f>
        <v>0</v>
      </c>
    </row>
    <row r="10" spans="1:5" x14ac:dyDescent="0.25">
      <c r="A10" s="35" t="s">
        <v>145</v>
      </c>
      <c r="B10" s="51" t="s">
        <v>122</v>
      </c>
      <c r="C10" s="55"/>
      <c r="D10" s="50"/>
      <c r="E10" s="50">
        <f>SUM(Table24[[#This Row],[SREDSTVA GRADSKOG UREDA ZA KULTURU ]:[SREDSTVA IZ OSTALIH IZVORA]])</f>
        <v>0</v>
      </c>
    </row>
    <row r="11" spans="1:5" x14ac:dyDescent="0.25">
      <c r="A11" s="35" t="s">
        <v>146</v>
      </c>
      <c r="B11" s="51" t="s">
        <v>124</v>
      </c>
      <c r="C11" s="55"/>
      <c r="D11" s="50"/>
      <c r="E11" s="50">
        <f>SUM(Table24[[#This Row],[SREDSTVA GRADSKOG UREDA ZA KULTURU ]:[SREDSTVA IZ OSTALIH IZVORA]])</f>
        <v>0</v>
      </c>
    </row>
    <row r="12" spans="1:5" x14ac:dyDescent="0.25">
      <c r="A12" s="35" t="s">
        <v>147</v>
      </c>
      <c r="B12" s="51" t="s">
        <v>125</v>
      </c>
      <c r="C12" s="55"/>
      <c r="D12" s="50"/>
      <c r="E12" s="50">
        <f>SUM(Table24[[#This Row],[SREDSTVA GRADSKOG UREDA ZA KULTURU ]:[SREDSTVA IZ OSTALIH IZVORA]])</f>
        <v>0</v>
      </c>
    </row>
    <row r="13" spans="1:5" x14ac:dyDescent="0.25">
      <c r="A13" s="35" t="s">
        <v>148</v>
      </c>
      <c r="B13" s="51" t="s">
        <v>126</v>
      </c>
      <c r="C13" s="55"/>
      <c r="D13" s="50"/>
      <c r="E13" s="50">
        <f>SUM(Table24[[#This Row],[SREDSTVA GRADSKOG UREDA ZA KULTURU ]:[SREDSTVA IZ OSTALIH IZVORA]])</f>
        <v>0</v>
      </c>
    </row>
    <row r="14" spans="1:5" x14ac:dyDescent="0.25">
      <c r="A14" s="35" t="s">
        <v>149</v>
      </c>
      <c r="B14" s="51" t="s">
        <v>127</v>
      </c>
      <c r="C14" s="55"/>
      <c r="D14" s="50"/>
      <c r="E14" s="50">
        <f>SUM(Table24[[#This Row],[SREDSTVA GRADSKOG UREDA ZA KULTURU ]:[SREDSTVA IZ OSTALIH IZVORA]])</f>
        <v>0</v>
      </c>
    </row>
    <row r="15" spans="1:5" x14ac:dyDescent="0.25">
      <c r="A15" s="35" t="s">
        <v>150</v>
      </c>
      <c r="B15" s="51" t="s">
        <v>128</v>
      </c>
      <c r="C15" s="55"/>
      <c r="D15" s="50"/>
      <c r="E15" s="50">
        <f>SUM(Table24[[#This Row],[SREDSTVA GRADSKOG UREDA ZA KULTURU ]:[SREDSTVA IZ OSTALIH IZVORA]])</f>
        <v>0</v>
      </c>
    </row>
    <row r="16" spans="1:5" x14ac:dyDescent="0.25">
      <c r="A16" s="35" t="s">
        <v>151</v>
      </c>
      <c r="B16" s="51" t="s">
        <v>129</v>
      </c>
      <c r="C16" s="55"/>
      <c r="D16" s="50"/>
      <c r="E16" s="50">
        <f>SUM(Table24[[#This Row],[SREDSTVA GRADSKOG UREDA ZA KULTURU ]:[SREDSTVA IZ OSTALIH IZVORA]])</f>
        <v>0</v>
      </c>
    </row>
    <row r="17" spans="1:5" x14ac:dyDescent="0.25">
      <c r="A17" s="35" t="s">
        <v>152</v>
      </c>
      <c r="B17" s="51" t="s">
        <v>130</v>
      </c>
      <c r="C17" s="55"/>
      <c r="D17" s="50"/>
      <c r="E17" s="50">
        <f>SUM(Table24[[#This Row],[SREDSTVA GRADSKOG UREDA ZA KULTURU ]:[SREDSTVA IZ OSTALIH IZVORA]])</f>
        <v>0</v>
      </c>
    </row>
    <row r="18" spans="1:5" x14ac:dyDescent="0.25">
      <c r="A18" s="35" t="s">
        <v>153</v>
      </c>
      <c r="B18" s="51" t="s">
        <v>132</v>
      </c>
      <c r="C18" s="55"/>
      <c r="D18" s="50"/>
      <c r="E18" s="50">
        <f>SUM(Table24[[#This Row],[SREDSTVA GRADSKOG UREDA ZA KULTURU ]:[SREDSTVA IZ OSTALIH IZVORA]])</f>
        <v>0</v>
      </c>
    </row>
    <row r="19" spans="1:5" x14ac:dyDescent="0.25">
      <c r="A19" s="35" t="s">
        <v>154</v>
      </c>
      <c r="B19" s="51" t="s">
        <v>133</v>
      </c>
      <c r="C19" s="55"/>
      <c r="D19" s="50"/>
      <c r="E19" s="50">
        <f>SUM(Table24[[#This Row],[SREDSTVA GRADSKOG UREDA ZA KULTURU ]:[SREDSTVA IZ OSTALIH IZVORA]])</f>
        <v>0</v>
      </c>
    </row>
    <row r="20" spans="1:5" x14ac:dyDescent="0.25">
      <c r="A20" s="35" t="s">
        <v>155</v>
      </c>
      <c r="B20" s="51" t="s">
        <v>134</v>
      </c>
      <c r="C20" s="57"/>
      <c r="D20" s="73"/>
      <c r="E20" s="73">
        <f>SUM(Table24[[#This Row],[SREDSTVA GRADSKOG UREDA ZA KULTURU ]:[SREDSTVA IZ OSTALIH IZVORA]])</f>
        <v>0</v>
      </c>
    </row>
    <row r="21" spans="1:5" x14ac:dyDescent="0.25">
      <c r="A21" s="35" t="s">
        <v>156</v>
      </c>
      <c r="B21" s="51" t="s">
        <v>131</v>
      </c>
      <c r="C21" s="55"/>
      <c r="D21" s="50"/>
      <c r="E21" s="50">
        <f>SUM(Table24[[#This Row],[SREDSTVA GRADSKOG UREDA ZA KULTURU ]:[SREDSTVA IZ OSTALIH IZVORA]])</f>
        <v>0</v>
      </c>
    </row>
    <row r="22" spans="1:5" x14ac:dyDescent="0.25">
      <c r="A22" s="26" t="s">
        <v>157</v>
      </c>
      <c r="C22" s="58"/>
      <c r="D22" s="72"/>
      <c r="E22" s="71">
        <f>SUBTOTAL(109,Table24[UKUPNO])</f>
        <v>9.26</v>
      </c>
    </row>
  </sheetData>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74C55-E4A9-4AB8-849C-5693536F0D63}">
  <sheetPr>
    <tabColor theme="8" tint="-0.249977111117893"/>
  </sheetPr>
  <dimension ref="B3:E161"/>
  <sheetViews>
    <sheetView zoomScale="53" zoomScaleNormal="53" workbookViewId="0">
      <pane ySplit="5" topLeftCell="A6" activePane="bottomLeft" state="frozen"/>
      <selection pane="bottomLeft" activeCell="E25" sqref="E25"/>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0</v>
      </c>
      <c r="C3" s="2"/>
    </row>
    <row r="4" spans="2:5" ht="20.25" x14ac:dyDescent="0.25">
      <c r="B4" s="1"/>
      <c r="C4" s="2"/>
    </row>
    <row r="5" spans="2:5" ht="20.25" x14ac:dyDescent="0.25">
      <c r="B5" s="4" t="s">
        <v>1</v>
      </c>
      <c r="C5" s="5" t="s">
        <v>2</v>
      </c>
      <c r="D5" s="6"/>
      <c r="E5" s="6"/>
    </row>
    <row r="6" spans="2:5" ht="20.25" x14ac:dyDescent="0.25">
      <c r="B6" s="7"/>
      <c r="C6" s="8"/>
    </row>
    <row r="7" spans="2:5" ht="21.75" customHeight="1" x14ac:dyDescent="0.25">
      <c r="B7" s="9" t="s">
        <v>3</v>
      </c>
      <c r="C7" s="9"/>
    </row>
    <row r="8" spans="2:5" ht="5.25" customHeight="1" x14ac:dyDescent="0.25"/>
    <row r="9" spans="2:5" ht="15.75" x14ac:dyDescent="0.25">
      <c r="B9" s="10" t="s">
        <v>4</v>
      </c>
      <c r="C9" s="10"/>
    </row>
    <row r="10" spans="2:5" ht="15.75" x14ac:dyDescent="0.25">
      <c r="B10" s="10" t="s">
        <v>5</v>
      </c>
      <c r="C10" s="11"/>
    </row>
    <row r="11" spans="2:5" ht="15.75" x14ac:dyDescent="0.25">
      <c r="B11" s="10" t="s">
        <v>6</v>
      </c>
      <c r="C11" s="12"/>
    </row>
    <row r="12" spans="2:5" ht="15.75" x14ac:dyDescent="0.25">
      <c r="B12" s="10" t="s">
        <v>7</v>
      </c>
      <c r="C12" s="13"/>
    </row>
    <row r="13" spans="2:5" ht="15.75" x14ac:dyDescent="0.25">
      <c r="B13" s="10" t="s">
        <v>8</v>
      </c>
      <c r="C13" s="14" t="s">
        <v>9</v>
      </c>
    </row>
    <row r="14" spans="2:5" ht="15.75" x14ac:dyDescent="0.25">
      <c r="B14" s="10" t="s">
        <v>10</v>
      </c>
      <c r="C14" s="15" t="s">
        <v>11</v>
      </c>
    </row>
    <row r="15" spans="2:5" ht="15.75" x14ac:dyDescent="0.25">
      <c r="B15" s="10" t="s">
        <v>12</v>
      </c>
      <c r="C15" s="16"/>
    </row>
    <row r="16" spans="2:5" ht="15.75" x14ac:dyDescent="0.25">
      <c r="B16" s="10" t="s">
        <v>13</v>
      </c>
      <c r="C16" s="14" t="s">
        <v>14</v>
      </c>
    </row>
    <row r="17" spans="2:3" ht="15.75" x14ac:dyDescent="0.25">
      <c r="B17" s="10" t="s">
        <v>15</v>
      </c>
      <c r="C17" s="16" t="s">
        <v>189</v>
      </c>
    </row>
    <row r="18" spans="2:3" ht="15.75" x14ac:dyDescent="0.25">
      <c r="B18" s="10" t="s">
        <v>17</v>
      </c>
      <c r="C18" s="16" t="s">
        <v>190</v>
      </c>
    </row>
    <row r="19" spans="2:3" ht="15.75" x14ac:dyDescent="0.25">
      <c r="B19" s="10" t="s">
        <v>19</v>
      </c>
      <c r="C19" s="16" t="s">
        <v>191</v>
      </c>
    </row>
    <row r="20" spans="2:3" ht="15.75" x14ac:dyDescent="0.25">
      <c r="B20" s="10" t="s">
        <v>21</v>
      </c>
      <c r="C20" s="65">
        <v>104</v>
      </c>
    </row>
    <row r="21" spans="2:3" ht="15.75" x14ac:dyDescent="0.25">
      <c r="B21" s="10" t="s">
        <v>22</v>
      </c>
      <c r="C21" s="65">
        <v>5</v>
      </c>
    </row>
    <row r="22" spans="2:3" ht="15" customHeight="1" x14ac:dyDescent="0.25">
      <c r="B22" s="18"/>
    </row>
    <row r="23" spans="2:3" ht="23.25" customHeight="1" x14ac:dyDescent="0.25">
      <c r="B23" s="19" t="s">
        <v>23</v>
      </c>
      <c r="C23" s="19"/>
    </row>
    <row r="24" spans="2:3" ht="117.6" customHeight="1" x14ac:dyDescent="0.25">
      <c r="B24" s="20" t="s">
        <v>24</v>
      </c>
      <c r="C24" s="74" t="s">
        <v>192</v>
      </c>
    </row>
    <row r="25" spans="2:3" ht="408.95" customHeight="1" x14ac:dyDescent="0.25">
      <c r="B25" s="22"/>
      <c r="C25" s="75"/>
    </row>
    <row r="26" spans="2:3" ht="8.25" customHeight="1" x14ac:dyDescent="0.25">
      <c r="B26" s="18"/>
    </row>
    <row r="27" spans="2:3" ht="22.5" customHeight="1" x14ac:dyDescent="0.25">
      <c r="B27" s="24" t="s">
        <v>26</v>
      </c>
      <c r="C27" s="24"/>
    </row>
    <row r="28" spans="2:3" ht="15.75" x14ac:dyDescent="0.25">
      <c r="B28" s="25" t="s">
        <v>27</v>
      </c>
      <c r="C28" s="26"/>
    </row>
    <row r="29" spans="2:3" ht="31.5" x14ac:dyDescent="0.25">
      <c r="B29" s="10" t="s">
        <v>28</v>
      </c>
      <c r="C29" s="76"/>
    </row>
    <row r="30" spans="2:3" ht="15.75" x14ac:dyDescent="0.25">
      <c r="B30" s="28" t="s">
        <v>29</v>
      </c>
      <c r="C30" s="77">
        <v>0</v>
      </c>
    </row>
    <row r="31" spans="2:3" ht="15.75" x14ac:dyDescent="0.25">
      <c r="B31" s="28" t="s">
        <v>30</v>
      </c>
      <c r="C31" s="77">
        <v>0</v>
      </c>
    </row>
    <row r="32" spans="2:3" ht="15.75" x14ac:dyDescent="0.25">
      <c r="B32" s="10" t="s">
        <v>31</v>
      </c>
      <c r="C32" s="77">
        <v>0</v>
      </c>
    </row>
    <row r="33" spans="2:4" ht="15.75" x14ac:dyDescent="0.25">
      <c r="B33" s="10" t="s">
        <v>32</v>
      </c>
      <c r="C33" s="77">
        <v>0</v>
      </c>
    </row>
    <row r="34" spans="2:4" ht="31.5" x14ac:dyDescent="0.25">
      <c r="B34" s="10" t="s">
        <v>33</v>
      </c>
      <c r="C34" s="77">
        <v>14198.86</v>
      </c>
    </row>
    <row r="35" spans="2:4" ht="15.75" x14ac:dyDescent="0.25">
      <c r="B35" s="10" t="s">
        <v>34</v>
      </c>
      <c r="C35" s="77">
        <v>0</v>
      </c>
    </row>
    <row r="36" spans="2:4" ht="21.75" customHeight="1" x14ac:dyDescent="0.25">
      <c r="B36" s="29" t="s">
        <v>35</v>
      </c>
      <c r="C36" s="78">
        <f>SUM(C28:C35)</f>
        <v>14198.86</v>
      </c>
    </row>
    <row r="37" spans="2:4" ht="12" customHeight="1" x14ac:dyDescent="0.25">
      <c r="B37" s="18"/>
    </row>
    <row r="38" spans="2:4" ht="20.25" customHeight="1" x14ac:dyDescent="0.25">
      <c r="B38" s="19" t="s">
        <v>36</v>
      </c>
      <c r="C38" s="19"/>
    </row>
    <row r="39" spans="2:4" x14ac:dyDescent="0.25">
      <c r="B39" s="31" t="s">
        <v>37</v>
      </c>
    </row>
    <row r="40" spans="2:4" x14ac:dyDescent="0.25">
      <c r="B40" s="31" t="s">
        <v>38</v>
      </c>
    </row>
    <row r="41" spans="2:4" ht="7.5" customHeight="1" x14ac:dyDescent="0.25">
      <c r="B41" s="26"/>
      <c r="C41" s="26"/>
      <c r="D41" s="26"/>
    </row>
    <row r="42" spans="2:4" ht="27" customHeight="1" x14ac:dyDescent="0.25">
      <c r="B42" s="32" t="s">
        <v>39</v>
      </c>
      <c r="C42" s="33"/>
    </row>
    <row r="43" spans="2:4" ht="10.5" customHeight="1" x14ac:dyDescent="0.25"/>
    <row r="44" spans="2:4" ht="21" customHeight="1" x14ac:dyDescent="0.25">
      <c r="B44" s="19" t="s">
        <v>40</v>
      </c>
      <c r="C44" s="19"/>
    </row>
    <row r="45" spans="2:4" ht="21" customHeight="1" x14ac:dyDescent="0.25">
      <c r="B45" s="34" t="s">
        <v>41</v>
      </c>
      <c r="C45" s="34">
        <v>13</v>
      </c>
    </row>
    <row r="46" spans="2:4" ht="15.75" x14ac:dyDescent="0.25">
      <c r="B46" s="11" t="s">
        <v>42</v>
      </c>
      <c r="C46" s="79">
        <v>0</v>
      </c>
    </row>
    <row r="47" spans="2:4" ht="15.75" x14ac:dyDescent="0.25">
      <c r="B47" s="11" t="s">
        <v>43</v>
      </c>
      <c r="C47" s="79">
        <v>0</v>
      </c>
    </row>
    <row r="48" spans="2:4" ht="15.75" x14ac:dyDescent="0.25">
      <c r="B48" s="11" t="s">
        <v>44</v>
      </c>
      <c r="C48" s="36">
        <v>0</v>
      </c>
    </row>
    <row r="49" spans="2:3" ht="11.25" customHeight="1" x14ac:dyDescent="0.25">
      <c r="B49" s="80"/>
      <c r="C49" s="81"/>
    </row>
    <row r="50" spans="2:3" ht="22.5" customHeight="1" x14ac:dyDescent="0.25">
      <c r="B50" s="38" t="s">
        <v>45</v>
      </c>
      <c r="C50" s="38"/>
    </row>
    <row r="51" spans="2:3" ht="15.75" x14ac:dyDescent="0.25">
      <c r="B51" s="11" t="s">
        <v>46</v>
      </c>
      <c r="C51" s="79">
        <v>0</v>
      </c>
    </row>
    <row r="52" spans="2:3" ht="15.75" x14ac:dyDescent="0.25">
      <c r="B52" s="11" t="s">
        <v>48</v>
      </c>
      <c r="C52" s="79">
        <v>0</v>
      </c>
    </row>
    <row r="53" spans="2:3" ht="15.75" x14ac:dyDescent="0.25">
      <c r="B53" s="82" t="s">
        <v>49</v>
      </c>
      <c r="C53" s="79">
        <v>0</v>
      </c>
    </row>
    <row r="54" spans="2:3" ht="15.75" x14ac:dyDescent="0.25">
      <c r="B54" s="11" t="s">
        <v>50</v>
      </c>
      <c r="C54" s="79">
        <v>10</v>
      </c>
    </row>
    <row r="55" spans="2:3" ht="15.75" x14ac:dyDescent="0.25">
      <c r="B55" s="11" t="s">
        <v>51</v>
      </c>
      <c r="C55" s="79">
        <v>0</v>
      </c>
    </row>
    <row r="56" spans="2:3" ht="15.75" x14ac:dyDescent="0.25">
      <c r="B56" s="11" t="s">
        <v>52</v>
      </c>
      <c r="C56" s="79">
        <v>200</v>
      </c>
    </row>
    <row r="57" spans="2:3" ht="15.75" x14ac:dyDescent="0.25">
      <c r="B57" s="37"/>
    </row>
    <row r="59" spans="2:3" ht="23.25" customHeight="1" x14ac:dyDescent="0.25">
      <c r="B59" s="40" t="s">
        <v>53</v>
      </c>
      <c r="C59" s="40"/>
    </row>
    <row r="60" spans="2:3" ht="15.75" x14ac:dyDescent="0.25">
      <c r="B60" s="37"/>
    </row>
    <row r="61" spans="2:3" ht="21.75" customHeight="1" x14ac:dyDescent="0.25">
      <c r="B61" s="38" t="s">
        <v>54</v>
      </c>
      <c r="C61" s="38"/>
    </row>
    <row r="62" spans="2:3" ht="15.75" x14ac:dyDescent="0.25">
      <c r="B62" s="10" t="s">
        <v>55</v>
      </c>
      <c r="C62" s="14"/>
    </row>
    <row r="63" spans="2:3" ht="15.75" x14ac:dyDescent="0.25">
      <c r="B63" s="10" t="s">
        <v>56</v>
      </c>
      <c r="C63" s="14"/>
    </row>
    <row r="64" spans="2:3" ht="15.75" x14ac:dyDescent="0.25">
      <c r="B64" s="10" t="s">
        <v>57</v>
      </c>
      <c r="C64" s="14"/>
    </row>
    <row r="65" spans="2:3" ht="15.75" x14ac:dyDescent="0.25">
      <c r="B65" s="28" t="s">
        <v>58</v>
      </c>
      <c r="C65" s="14"/>
    </row>
    <row r="66" spans="2:3" ht="15.75" x14ac:dyDescent="0.25">
      <c r="B66" s="28" t="s">
        <v>59</v>
      </c>
      <c r="C66" s="14"/>
    </row>
    <row r="67" spans="2:3" ht="15.75" x14ac:dyDescent="0.25">
      <c r="B67" s="28" t="s">
        <v>60</v>
      </c>
      <c r="C67" s="14"/>
    </row>
    <row r="68" spans="2:3" ht="15.75" x14ac:dyDescent="0.25">
      <c r="B68" s="28" t="s">
        <v>61</v>
      </c>
      <c r="C68" s="14"/>
    </row>
    <row r="69" spans="2:3" ht="15.75" x14ac:dyDescent="0.25">
      <c r="B69" s="28" t="s">
        <v>62</v>
      </c>
      <c r="C69" s="14"/>
    </row>
    <row r="70" spans="2:3" ht="15.75" x14ac:dyDescent="0.25">
      <c r="B70" s="28" t="s">
        <v>63</v>
      </c>
      <c r="C70" s="41"/>
    </row>
    <row r="71" spans="2:3" ht="15.75" x14ac:dyDescent="0.25">
      <c r="B71" s="10" t="s">
        <v>64</v>
      </c>
      <c r="C71" s="41"/>
    </row>
    <row r="73" spans="2:3" ht="21" customHeight="1" x14ac:dyDescent="0.25">
      <c r="B73" s="38" t="s">
        <v>65</v>
      </c>
      <c r="C73" s="38"/>
    </row>
    <row r="74" spans="2:3" ht="15.75" x14ac:dyDescent="0.25">
      <c r="B74" s="11" t="s">
        <v>56</v>
      </c>
      <c r="C74" s="14"/>
    </row>
    <row r="75" spans="2:3" ht="15.75" x14ac:dyDescent="0.25">
      <c r="B75" s="11" t="s">
        <v>66</v>
      </c>
      <c r="C75" s="14"/>
    </row>
    <row r="76" spans="2:3" ht="15.75" x14ac:dyDescent="0.25">
      <c r="B76" s="42" t="s">
        <v>67</v>
      </c>
      <c r="C76" s="14"/>
    </row>
    <row r="77" spans="2:3" ht="15.75" x14ac:dyDescent="0.25">
      <c r="B77" s="42" t="s">
        <v>68</v>
      </c>
      <c r="C77" s="14"/>
    </row>
    <row r="78" spans="2:3" ht="15.75" x14ac:dyDescent="0.25">
      <c r="B78" s="42" t="s">
        <v>69</v>
      </c>
      <c r="C78" s="41"/>
    </row>
    <row r="80" spans="2:3" ht="21.75" customHeight="1" x14ac:dyDescent="0.25">
      <c r="B80" s="38" t="s">
        <v>70</v>
      </c>
      <c r="C80" s="38"/>
    </row>
    <row r="81" spans="2:3" ht="15.75" x14ac:dyDescent="0.25">
      <c r="B81" s="11" t="s">
        <v>56</v>
      </c>
      <c r="C81" s="14"/>
    </row>
    <row r="82" spans="2:3" ht="15.75" x14ac:dyDescent="0.25">
      <c r="B82" s="11" t="s">
        <v>66</v>
      </c>
      <c r="C82" s="14"/>
    </row>
    <row r="83" spans="2:3" ht="15.75" x14ac:dyDescent="0.25">
      <c r="B83" s="42" t="s">
        <v>67</v>
      </c>
      <c r="C83" s="14"/>
    </row>
    <row r="84" spans="2:3" ht="15.75" x14ac:dyDescent="0.25">
      <c r="B84" s="42" t="s">
        <v>68</v>
      </c>
      <c r="C84" s="14"/>
    </row>
    <row r="85" spans="2:3" ht="15.75" x14ac:dyDescent="0.25">
      <c r="B85" s="42" t="s">
        <v>69</v>
      </c>
      <c r="C85" s="41"/>
    </row>
    <row r="87" spans="2:3" ht="22.5" customHeight="1" x14ac:dyDescent="0.25">
      <c r="B87" s="38" t="s">
        <v>71</v>
      </c>
      <c r="C87" s="38"/>
    </row>
    <row r="88" spans="2:3" ht="15.75" x14ac:dyDescent="0.25">
      <c r="B88" s="11" t="s">
        <v>72</v>
      </c>
      <c r="C88" s="14"/>
    </row>
    <row r="89" spans="2:3" ht="15.75" x14ac:dyDescent="0.25">
      <c r="B89" s="42" t="s">
        <v>73</v>
      </c>
      <c r="C89" s="14"/>
    </row>
    <row r="90" spans="2:3" ht="15.75" x14ac:dyDescent="0.25">
      <c r="B90" s="42" t="s">
        <v>74</v>
      </c>
      <c r="C90" s="14"/>
    </row>
    <row r="92" spans="2:3" ht="23.25" customHeight="1" x14ac:dyDescent="0.25">
      <c r="B92" s="38" t="s">
        <v>75</v>
      </c>
      <c r="C92" s="38"/>
    </row>
    <row r="93" spans="2:3" ht="15.75" x14ac:dyDescent="0.25">
      <c r="B93" s="11" t="s">
        <v>72</v>
      </c>
      <c r="C93" s="14"/>
    </row>
    <row r="94" spans="2:3" ht="15.75" x14ac:dyDescent="0.25">
      <c r="B94" s="42" t="s">
        <v>73</v>
      </c>
      <c r="C94" s="14"/>
    </row>
    <row r="95" spans="2:3" ht="15.75" x14ac:dyDescent="0.25">
      <c r="B95" s="42" t="s">
        <v>74</v>
      </c>
      <c r="C95" s="14"/>
    </row>
    <row r="97" spans="2:5" ht="15.75" x14ac:dyDescent="0.25">
      <c r="B97" s="43" t="s">
        <v>76</v>
      </c>
      <c r="C97" s="14"/>
    </row>
    <row r="100" spans="2:5" ht="15.75" x14ac:dyDescent="0.25">
      <c r="B100" s="40" t="s">
        <v>77</v>
      </c>
      <c r="C100" s="40"/>
    </row>
    <row r="101" spans="2:5" ht="15.75" x14ac:dyDescent="0.25">
      <c r="B101" s="37"/>
      <c r="C101"/>
    </row>
    <row r="103" spans="2:5" ht="15.75" x14ac:dyDescent="0.25">
      <c r="B103" s="38" t="s">
        <v>78</v>
      </c>
      <c r="C103" s="38"/>
    </row>
    <row r="104" spans="2:5" ht="15.75" x14ac:dyDescent="0.25">
      <c r="B104" s="26"/>
      <c r="C104" s="26"/>
      <c r="D104" s="26"/>
      <c r="E104" s="26"/>
    </row>
    <row r="105" spans="2:5" ht="15.75" x14ac:dyDescent="0.25">
      <c r="B105" s="32" t="s">
        <v>39</v>
      </c>
    </row>
    <row r="108" spans="2:5" ht="15.75" x14ac:dyDescent="0.25">
      <c r="B108" s="38" t="s">
        <v>79</v>
      </c>
      <c r="C108" s="38"/>
    </row>
    <row r="109" spans="2:5" ht="15.75" x14ac:dyDescent="0.25">
      <c r="B109" s="32" t="s">
        <v>39</v>
      </c>
    </row>
    <row r="112" spans="2:5" ht="15.75" x14ac:dyDescent="0.25">
      <c r="B112" s="40" t="s">
        <v>80</v>
      </c>
      <c r="C112" s="40"/>
    </row>
    <row r="113" spans="2:3" ht="15.75" x14ac:dyDescent="0.25">
      <c r="B113" s="37"/>
      <c r="C113"/>
    </row>
    <row r="114" spans="2:3" ht="15.75" x14ac:dyDescent="0.25">
      <c r="B114" s="38" t="s">
        <v>81</v>
      </c>
      <c r="C114" s="38"/>
    </row>
    <row r="115" spans="2:3" ht="15.75" x14ac:dyDescent="0.25">
      <c r="B115" s="10" t="s">
        <v>82</v>
      </c>
      <c r="C115" s="44" t="s">
        <v>193</v>
      </c>
    </row>
    <row r="116" spans="2:3" ht="15.75" x14ac:dyDescent="0.25">
      <c r="B116" s="10" t="s">
        <v>84</v>
      </c>
      <c r="C116" s="44" t="s">
        <v>194</v>
      </c>
    </row>
    <row r="117" spans="2:3" ht="15.75" x14ac:dyDescent="0.25">
      <c r="B117" s="10" t="s">
        <v>86</v>
      </c>
      <c r="C117" s="45">
        <v>88</v>
      </c>
    </row>
    <row r="118" spans="2:3" ht="15.75" x14ac:dyDescent="0.25">
      <c r="B118" s="10" t="s">
        <v>87</v>
      </c>
      <c r="C118" s="45" t="s">
        <v>195</v>
      </c>
    </row>
    <row r="119" spans="2:3" ht="15.75" x14ac:dyDescent="0.25">
      <c r="B119" s="46"/>
      <c r="C119" s="47"/>
    </row>
    <row r="120" spans="2:3" ht="15.75" x14ac:dyDescent="0.25">
      <c r="B120" s="38" t="s">
        <v>89</v>
      </c>
      <c r="C120" s="38"/>
    </row>
    <row r="121" spans="2:3" ht="15.75" x14ac:dyDescent="0.25">
      <c r="B121" s="10" t="s">
        <v>90</v>
      </c>
      <c r="C121" s="45" t="s">
        <v>196</v>
      </c>
    </row>
    <row r="122" spans="2:3" ht="15.75" x14ac:dyDescent="0.25">
      <c r="B122" s="10" t="s">
        <v>92</v>
      </c>
      <c r="C122" s="45" t="s">
        <v>197</v>
      </c>
    </row>
    <row r="123" spans="2:3" ht="15.75" x14ac:dyDescent="0.25">
      <c r="B123" s="10" t="s">
        <v>93</v>
      </c>
      <c r="C123" s="45" t="s">
        <v>197</v>
      </c>
    </row>
    <row r="124" spans="2:3" ht="15.75" x14ac:dyDescent="0.25">
      <c r="B124" s="10" t="s">
        <v>94</v>
      </c>
      <c r="C124" s="65">
        <v>500</v>
      </c>
    </row>
    <row r="125" spans="2:3" ht="31.5" x14ac:dyDescent="0.25">
      <c r="B125" s="10" t="s">
        <v>95</v>
      </c>
      <c r="C125" s="65">
        <v>5</v>
      </c>
    </row>
    <row r="126" spans="2:3" ht="15.75" x14ac:dyDescent="0.25">
      <c r="B126" s="46"/>
      <c r="C126" s="47"/>
    </row>
    <row r="127" spans="2:3" ht="15.75" x14ac:dyDescent="0.25">
      <c r="B127" s="38" t="s">
        <v>96</v>
      </c>
      <c r="C127" s="38"/>
    </row>
    <row r="128" spans="2:3" ht="15.75" x14ac:dyDescent="0.25">
      <c r="B128" s="10" t="s">
        <v>97</v>
      </c>
      <c r="C128" s="45" t="s">
        <v>198</v>
      </c>
    </row>
    <row r="129" spans="2:3" ht="15.75" x14ac:dyDescent="0.25">
      <c r="B129" s="10" t="s">
        <v>99</v>
      </c>
      <c r="C129" s="45" t="s">
        <v>199</v>
      </c>
    </row>
    <row r="130" spans="2:3" ht="15.75" x14ac:dyDescent="0.25">
      <c r="B130" s="10" t="s">
        <v>101</v>
      </c>
      <c r="C130" s="45" t="s">
        <v>105</v>
      </c>
    </row>
    <row r="131" spans="2:3" ht="15.75" x14ac:dyDescent="0.25">
      <c r="B131" s="11" t="s">
        <v>102</v>
      </c>
      <c r="C131" s="83">
        <v>0</v>
      </c>
    </row>
    <row r="132" spans="2:3" ht="15.75" x14ac:dyDescent="0.25">
      <c r="B132" s="10" t="s">
        <v>104</v>
      </c>
      <c r="C132" s="45" t="s">
        <v>105</v>
      </c>
    </row>
    <row r="133" spans="2:3" ht="15.75" x14ac:dyDescent="0.25">
      <c r="B133" s="10" t="s">
        <v>106</v>
      </c>
      <c r="C133" s="83">
        <v>0</v>
      </c>
    </row>
    <row r="134" spans="2:3" ht="15.75" x14ac:dyDescent="0.25">
      <c r="B134" s="10" t="s">
        <v>107</v>
      </c>
      <c r="C134" s="45" t="s">
        <v>108</v>
      </c>
    </row>
    <row r="135" spans="2:3" ht="15.75" x14ac:dyDescent="0.25">
      <c r="B135" s="10" t="s">
        <v>109</v>
      </c>
      <c r="C135" s="45" t="s">
        <v>200</v>
      </c>
    </row>
    <row r="136" spans="2:3" ht="15.75" x14ac:dyDescent="0.25">
      <c r="B136" s="10" t="s">
        <v>111</v>
      </c>
      <c r="C136" s="45" t="s">
        <v>201</v>
      </c>
    </row>
    <row r="137" spans="2:3" ht="15.75" x14ac:dyDescent="0.25">
      <c r="B137" s="46"/>
      <c r="C137" s="47"/>
    </row>
    <row r="138" spans="2:3" ht="15.75" x14ac:dyDescent="0.25">
      <c r="B138" s="38" t="s">
        <v>113</v>
      </c>
      <c r="C138" s="38"/>
    </row>
    <row r="139" spans="2:3" ht="15.75" x14ac:dyDescent="0.25">
      <c r="B139" s="49" t="s">
        <v>114</v>
      </c>
      <c r="C139" s="50"/>
    </row>
    <row r="140" spans="2:3" ht="15.75" x14ac:dyDescent="0.25">
      <c r="B140" s="49" t="s">
        <v>115</v>
      </c>
      <c r="C140" s="50"/>
    </row>
    <row r="141" spans="2:3" ht="15.75" x14ac:dyDescent="0.25">
      <c r="B141" s="51" t="s">
        <v>116</v>
      </c>
      <c r="C141" s="50"/>
    </row>
    <row r="142" spans="2:3" ht="15.75" x14ac:dyDescent="0.25">
      <c r="B142" s="51" t="s">
        <v>117</v>
      </c>
      <c r="C142" s="50"/>
    </row>
    <row r="143" spans="2:3" ht="15.75" x14ac:dyDescent="0.25">
      <c r="B143" s="49" t="s">
        <v>118</v>
      </c>
      <c r="C143" s="50"/>
    </row>
    <row r="144" spans="2:3" ht="15.75" x14ac:dyDescent="0.25">
      <c r="B144" s="51" t="s">
        <v>119</v>
      </c>
      <c r="C144" s="50">
        <v>44.76</v>
      </c>
    </row>
    <row r="145" spans="2:3" ht="15.75" x14ac:dyDescent="0.25">
      <c r="B145" s="51" t="s">
        <v>120</v>
      </c>
      <c r="C145" s="84">
        <v>665.24</v>
      </c>
    </row>
    <row r="146" spans="2:3" ht="15.75" x14ac:dyDescent="0.25">
      <c r="B146" s="51" t="s">
        <v>121</v>
      </c>
      <c r="C146" s="85"/>
    </row>
    <row r="147" spans="2:3" ht="15.75" x14ac:dyDescent="0.25">
      <c r="B147" s="51" t="s">
        <v>122</v>
      </c>
      <c r="C147" s="85"/>
    </row>
    <row r="148" spans="2:3" ht="15.75" x14ac:dyDescent="0.25">
      <c r="B148" s="49" t="s">
        <v>123</v>
      </c>
      <c r="C148" s="85"/>
    </row>
    <row r="149" spans="2:3" ht="15.75" x14ac:dyDescent="0.25">
      <c r="B149" s="51" t="s">
        <v>124</v>
      </c>
      <c r="C149" s="84">
        <v>38.51</v>
      </c>
    </row>
    <row r="150" spans="2:3" ht="15.75" x14ac:dyDescent="0.25">
      <c r="B150" s="51" t="s">
        <v>125</v>
      </c>
      <c r="C150" s="85"/>
    </row>
    <row r="151" spans="2:3" ht="15.75" x14ac:dyDescent="0.25">
      <c r="B151" s="51" t="s">
        <v>126</v>
      </c>
      <c r="C151" s="85"/>
    </row>
    <row r="152" spans="2:3" ht="15.75" x14ac:dyDescent="0.25">
      <c r="B152" s="51" t="s">
        <v>127</v>
      </c>
      <c r="C152" s="85"/>
    </row>
    <row r="153" spans="2:3" ht="15.75" x14ac:dyDescent="0.25">
      <c r="B153" s="51" t="s">
        <v>128</v>
      </c>
      <c r="C153" s="84">
        <v>2921.35</v>
      </c>
    </row>
    <row r="154" spans="2:3" ht="15.75" x14ac:dyDescent="0.25">
      <c r="B154" s="51" t="s">
        <v>129</v>
      </c>
      <c r="C154" s="84">
        <v>256.68</v>
      </c>
    </row>
    <row r="155" spans="2:3" ht="15.75" x14ac:dyDescent="0.25">
      <c r="B155" s="49" t="s">
        <v>130</v>
      </c>
      <c r="C155" s="50"/>
    </row>
    <row r="156" spans="2:3" ht="15.75" x14ac:dyDescent="0.25">
      <c r="B156" s="51" t="s">
        <v>130</v>
      </c>
      <c r="C156" s="50"/>
    </row>
    <row r="157" spans="2:3" ht="15.75" x14ac:dyDescent="0.25">
      <c r="B157" s="49" t="s">
        <v>131</v>
      </c>
      <c r="C157" s="50"/>
    </row>
    <row r="158" spans="2:3" ht="15.75" x14ac:dyDescent="0.25">
      <c r="B158" s="51" t="s">
        <v>132</v>
      </c>
      <c r="C158" s="50"/>
    </row>
    <row r="159" spans="2:3" ht="15.75" x14ac:dyDescent="0.25">
      <c r="B159" s="51" t="s">
        <v>133</v>
      </c>
      <c r="C159" s="50"/>
    </row>
    <row r="160" spans="2:3" ht="15.75" x14ac:dyDescent="0.25">
      <c r="B160" s="51" t="s">
        <v>134</v>
      </c>
      <c r="C160" s="50"/>
    </row>
    <row r="161" spans="2:3" ht="15.75" x14ac:dyDescent="0.25">
      <c r="B161" s="51" t="s">
        <v>131</v>
      </c>
      <c r="C161" s="50"/>
    </row>
  </sheetData>
  <sheetProtection selectLockedCells="1"/>
  <mergeCells count="22">
    <mergeCell ref="B114:C114"/>
    <mergeCell ref="B120:C120"/>
    <mergeCell ref="B127:C127"/>
    <mergeCell ref="B138:C138"/>
    <mergeCell ref="B87:C87"/>
    <mergeCell ref="B92:C92"/>
    <mergeCell ref="B100:C100"/>
    <mergeCell ref="B103:C103"/>
    <mergeCell ref="B108:C108"/>
    <mergeCell ref="B112:C112"/>
    <mergeCell ref="B44:C44"/>
    <mergeCell ref="B50:C50"/>
    <mergeCell ref="B59:C59"/>
    <mergeCell ref="B61:C61"/>
    <mergeCell ref="B73:C73"/>
    <mergeCell ref="B80:C80"/>
    <mergeCell ref="B7:C7"/>
    <mergeCell ref="B23:C23"/>
    <mergeCell ref="B24:B25"/>
    <mergeCell ref="C24:C25"/>
    <mergeCell ref="B27:C27"/>
    <mergeCell ref="B38:C38"/>
  </mergeCells>
  <hyperlinks>
    <hyperlink ref="B42" location="PROG.IZDACI!A1" display="KLIKNITE OVDJE I UNESITE PODATKE U TABLICU " xr:uid="{40EA8C4D-CC50-45BB-A18F-A085F7579245}"/>
    <hyperlink ref="B105" location="'KGZ2'!A1" display="KLIKNITE OVDJE I UNESITE PODATKE U TABLICU " xr:uid="{EB64AD7A-009E-4544-A9ED-20BA66AA09C2}"/>
    <hyperlink ref="B109" location="'KGZ1'!A1" display="KLIKNITE OVDJE I UNESITE PODATKE U TABLICU " xr:uid="{623BB03D-2CB9-4EB1-87BD-43B8265A4D6F}"/>
    <hyperlink ref="C14" r:id="rId1" xr:uid="{032AEC8E-A2A4-4A7A-AABD-E0293246F189}"/>
  </hyperlinks>
  <pageMargins left="0.25" right="0.25" top="0.75" bottom="0.75" header="0.3" footer="0.3"/>
  <pageSetup paperSize="9" scale="78" orientation="landscape" r:id="rId2"/>
  <headerFooter>
    <oddHeader>&amp;CGradski ured za kulturu, međunarodnu i međugradsku suradnju i civilno društvo</oddHeader>
    <oddFooter>&amp;CDraškovićeva 25, Zagreb&amp;RObrazac za prijavu pojedinačnih programa za ustanove u kulturi - centri za kulturu</oddFooter>
  </headerFooter>
  <colBreaks count="1" manualBreakCount="1">
    <brk id="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9A599-16D0-4707-9C21-29ED0BCE5A49}">
  <dimension ref="A2:E22"/>
  <sheetViews>
    <sheetView showGridLines="0" showRowColHeaders="0" zoomScale="74" zoomScaleNormal="74" workbookViewId="0">
      <pane ySplit="4" topLeftCell="A5" activePane="bottomLeft" state="frozen"/>
      <selection activeCell="C33" sqref="C33"/>
      <selection pane="bottomLeft" activeCell="B39" sqref="B39"/>
    </sheetView>
  </sheetViews>
  <sheetFormatPr defaultColWidth="9.140625" defaultRowHeight="15.75" x14ac:dyDescent="0.25"/>
  <cols>
    <col min="1" max="1" width="8.28515625" style="26" customWidth="1"/>
    <col min="2" max="2" width="72.42578125" style="26" customWidth="1"/>
    <col min="3" max="3" width="50.42578125" style="26" customWidth="1"/>
    <col min="4" max="4" width="35.85546875" style="26" customWidth="1"/>
    <col min="5" max="5" width="27.28515625" style="26" customWidth="1"/>
    <col min="6" max="16384" width="9.140625" style="26"/>
  </cols>
  <sheetData>
    <row r="2" spans="1:5" x14ac:dyDescent="0.25">
      <c r="B2" s="52" t="s">
        <v>135</v>
      </c>
    </row>
    <row r="4" spans="1:5" ht="31.5" x14ac:dyDescent="0.25">
      <c r="A4" s="37" t="s">
        <v>136</v>
      </c>
      <c r="B4" s="53" t="s">
        <v>137</v>
      </c>
      <c r="C4" s="53" t="s">
        <v>138</v>
      </c>
      <c r="D4" s="53" t="s">
        <v>139</v>
      </c>
      <c r="E4" s="54" t="s">
        <v>35</v>
      </c>
    </row>
    <row r="5" spans="1:5" x14ac:dyDescent="0.25">
      <c r="A5" s="35" t="s">
        <v>140</v>
      </c>
      <c r="B5" s="51" t="s">
        <v>116</v>
      </c>
      <c r="C5" s="55"/>
      <c r="D5" s="50"/>
      <c r="E5" s="55">
        <f>SUM(Table25[[#This Row],[SREDSTVA GRADSKOG UREDA ZA KULTURU ]:[SREDSTVA IZ OSTALIH IZVORA]])</f>
        <v>0</v>
      </c>
    </row>
    <row r="6" spans="1:5" x14ac:dyDescent="0.25">
      <c r="A6" s="35" t="s">
        <v>141</v>
      </c>
      <c r="B6" s="51" t="s">
        <v>117</v>
      </c>
      <c r="C6" s="55"/>
      <c r="D6" s="50"/>
      <c r="E6" s="55">
        <f>SUM(Table25[[#This Row],[SREDSTVA GRADSKOG UREDA ZA KULTURU ]:[SREDSTVA IZ OSTALIH IZVORA]])</f>
        <v>0</v>
      </c>
    </row>
    <row r="7" spans="1:5" x14ac:dyDescent="0.25">
      <c r="A7" s="35" t="s">
        <v>142</v>
      </c>
      <c r="B7" s="51" t="s">
        <v>119</v>
      </c>
      <c r="C7" s="55"/>
      <c r="D7" s="50">
        <v>44.76</v>
      </c>
      <c r="E7" s="55">
        <f>SUM(Table25[[#This Row],[SREDSTVA GRADSKOG UREDA ZA KULTURU ]:[SREDSTVA IZ OSTALIH IZVORA]])</f>
        <v>44.76</v>
      </c>
    </row>
    <row r="8" spans="1:5" x14ac:dyDescent="0.25">
      <c r="A8" s="35" t="s">
        <v>143</v>
      </c>
      <c r="B8" s="51" t="s">
        <v>120</v>
      </c>
      <c r="C8" s="55"/>
      <c r="D8" s="84">
        <v>665.24</v>
      </c>
      <c r="E8" s="55">
        <f>SUM(Table25[[#This Row],[SREDSTVA GRADSKOG UREDA ZA KULTURU ]:[SREDSTVA IZ OSTALIH IZVORA]])</f>
        <v>665.24</v>
      </c>
    </row>
    <row r="9" spans="1:5" x14ac:dyDescent="0.25">
      <c r="A9" s="35" t="s">
        <v>144</v>
      </c>
      <c r="B9" s="51" t="s">
        <v>121</v>
      </c>
      <c r="C9" s="55"/>
      <c r="D9" s="85"/>
      <c r="E9" s="55">
        <f>SUM(Table25[[#This Row],[SREDSTVA GRADSKOG UREDA ZA KULTURU ]:[SREDSTVA IZ OSTALIH IZVORA]])</f>
        <v>0</v>
      </c>
    </row>
    <row r="10" spans="1:5" x14ac:dyDescent="0.25">
      <c r="A10" s="35" t="s">
        <v>145</v>
      </c>
      <c r="B10" s="51" t="s">
        <v>122</v>
      </c>
      <c r="C10" s="55"/>
      <c r="D10" s="85"/>
      <c r="E10" s="55">
        <f>SUM(Table25[[#This Row],[SREDSTVA GRADSKOG UREDA ZA KULTURU ]:[SREDSTVA IZ OSTALIH IZVORA]])</f>
        <v>0</v>
      </c>
    </row>
    <row r="11" spans="1:5" x14ac:dyDescent="0.25">
      <c r="A11" s="35" t="s">
        <v>146</v>
      </c>
      <c r="B11" s="51" t="s">
        <v>124</v>
      </c>
      <c r="C11" s="55"/>
      <c r="D11" s="84">
        <v>38.51</v>
      </c>
      <c r="E11" s="55">
        <f>SUM(Table25[[#This Row],[SREDSTVA GRADSKOG UREDA ZA KULTURU ]:[SREDSTVA IZ OSTALIH IZVORA]])</f>
        <v>38.51</v>
      </c>
    </row>
    <row r="12" spans="1:5" x14ac:dyDescent="0.25">
      <c r="A12" s="35" t="s">
        <v>147</v>
      </c>
      <c r="B12" s="51" t="s">
        <v>125</v>
      </c>
      <c r="C12" s="55"/>
      <c r="D12" s="85"/>
      <c r="E12" s="55">
        <f>SUM(Table25[[#This Row],[SREDSTVA GRADSKOG UREDA ZA KULTURU ]:[SREDSTVA IZ OSTALIH IZVORA]])</f>
        <v>0</v>
      </c>
    </row>
    <row r="13" spans="1:5" x14ac:dyDescent="0.25">
      <c r="A13" s="35" t="s">
        <v>148</v>
      </c>
      <c r="B13" s="51" t="s">
        <v>126</v>
      </c>
      <c r="C13" s="55"/>
      <c r="D13" s="85"/>
      <c r="E13" s="55">
        <f>SUM(Table25[[#This Row],[SREDSTVA GRADSKOG UREDA ZA KULTURU ]:[SREDSTVA IZ OSTALIH IZVORA]])</f>
        <v>0</v>
      </c>
    </row>
    <row r="14" spans="1:5" x14ac:dyDescent="0.25">
      <c r="A14" s="35" t="s">
        <v>149</v>
      </c>
      <c r="B14" s="51" t="s">
        <v>127</v>
      </c>
      <c r="C14" s="55"/>
      <c r="D14" s="85"/>
      <c r="E14" s="55">
        <f>SUM(Table25[[#This Row],[SREDSTVA GRADSKOG UREDA ZA KULTURU ]:[SREDSTVA IZ OSTALIH IZVORA]])</f>
        <v>0</v>
      </c>
    </row>
    <row r="15" spans="1:5" x14ac:dyDescent="0.25">
      <c r="A15" s="35" t="s">
        <v>150</v>
      </c>
      <c r="B15" s="51" t="s">
        <v>128</v>
      </c>
      <c r="C15" s="55"/>
      <c r="D15" s="84">
        <v>2921.35</v>
      </c>
      <c r="E15" s="55">
        <f>SUM(Table25[[#This Row],[SREDSTVA GRADSKOG UREDA ZA KULTURU ]:[SREDSTVA IZ OSTALIH IZVORA]])</f>
        <v>2921.35</v>
      </c>
    </row>
    <row r="16" spans="1:5" x14ac:dyDescent="0.25">
      <c r="A16" s="35" t="s">
        <v>151</v>
      </c>
      <c r="B16" s="51" t="s">
        <v>129</v>
      </c>
      <c r="C16" s="55"/>
      <c r="D16" s="84">
        <v>256.68</v>
      </c>
      <c r="E16" s="55">
        <f>SUM(Table25[[#This Row],[SREDSTVA GRADSKOG UREDA ZA KULTURU ]:[SREDSTVA IZ OSTALIH IZVORA]])</f>
        <v>256.68</v>
      </c>
    </row>
    <row r="17" spans="1:5" x14ac:dyDescent="0.25">
      <c r="A17" s="35" t="s">
        <v>152</v>
      </c>
      <c r="B17" s="51" t="s">
        <v>130</v>
      </c>
      <c r="C17" s="55"/>
      <c r="D17" s="85"/>
      <c r="E17" s="55">
        <f>SUM(Table25[[#This Row],[SREDSTVA GRADSKOG UREDA ZA KULTURU ]:[SREDSTVA IZ OSTALIH IZVORA]])</f>
        <v>0</v>
      </c>
    </row>
    <row r="18" spans="1:5" x14ac:dyDescent="0.25">
      <c r="A18" s="35" t="s">
        <v>153</v>
      </c>
      <c r="B18" s="51" t="s">
        <v>132</v>
      </c>
      <c r="C18" s="55"/>
      <c r="D18" s="50"/>
      <c r="E18" s="55">
        <f>SUM(Table25[[#This Row],[SREDSTVA GRADSKOG UREDA ZA KULTURU ]:[SREDSTVA IZ OSTALIH IZVORA]])</f>
        <v>0</v>
      </c>
    </row>
    <row r="19" spans="1:5" x14ac:dyDescent="0.25">
      <c r="A19" s="35" t="s">
        <v>154</v>
      </c>
      <c r="B19" s="51" t="s">
        <v>133</v>
      </c>
      <c r="C19" s="55"/>
      <c r="D19" s="50"/>
      <c r="E19" s="55">
        <f>SUM(Table25[[#This Row],[SREDSTVA GRADSKOG UREDA ZA KULTURU ]:[SREDSTVA IZ OSTALIH IZVORA]])</f>
        <v>0</v>
      </c>
    </row>
    <row r="20" spans="1:5" x14ac:dyDescent="0.25">
      <c r="A20" s="35" t="s">
        <v>155</v>
      </c>
      <c r="B20" s="51" t="s">
        <v>134</v>
      </c>
      <c r="C20" s="57"/>
      <c r="D20" s="50"/>
      <c r="E20" s="57">
        <f>SUM(Table25[[#This Row],[SREDSTVA GRADSKOG UREDA ZA KULTURU ]:[SREDSTVA IZ OSTALIH IZVORA]])</f>
        <v>0</v>
      </c>
    </row>
    <row r="21" spans="1:5" x14ac:dyDescent="0.25">
      <c r="A21" s="35" t="s">
        <v>156</v>
      </c>
      <c r="B21" s="51" t="s">
        <v>202</v>
      </c>
      <c r="C21" s="55"/>
      <c r="D21" s="84"/>
      <c r="E21" s="55">
        <f>SUM(Table25[[#This Row],[SREDSTVA GRADSKOG UREDA ZA KULTURU ]:[SREDSTVA IZ OSTALIH IZVORA]])</f>
        <v>0</v>
      </c>
    </row>
    <row r="22" spans="1:5" x14ac:dyDescent="0.25">
      <c r="A22" s="26" t="s">
        <v>157</v>
      </c>
      <c r="C22" s="58"/>
      <c r="D22" s="58"/>
      <c r="E22" s="59">
        <f>SUBTOTAL(109,Table25[UKUPNO])</f>
        <v>3926.5399999999995</v>
      </c>
    </row>
  </sheetData>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6027C-3749-4FD0-8F71-612AEC9C72C5}">
  <sheetPr>
    <tabColor theme="8" tint="-0.249977111117893"/>
  </sheetPr>
  <dimension ref="B3:E162"/>
  <sheetViews>
    <sheetView topLeftCell="B1" zoomScale="54" zoomScaleNormal="54" workbookViewId="0">
      <pane ySplit="5" topLeftCell="A111" activePane="bottomLeft" state="frozen"/>
      <selection pane="bottomLeft" activeCell="D167" sqref="D167"/>
    </sheetView>
  </sheetViews>
  <sheetFormatPr defaultColWidth="66.5703125" defaultRowHeight="15" x14ac:dyDescent="0.25"/>
  <cols>
    <col min="1" max="1" width="4.42578125" style="3" customWidth="1"/>
    <col min="2" max="2" width="49.5703125" style="3" customWidth="1"/>
    <col min="3" max="3" width="99.85546875" style="3" customWidth="1"/>
    <col min="4" max="4" width="25.5703125" style="3" customWidth="1"/>
    <col min="5" max="16384" width="66.5703125" style="3"/>
  </cols>
  <sheetData>
    <row r="3" spans="2:5" ht="40.5" x14ac:dyDescent="0.25">
      <c r="B3" s="1" t="s">
        <v>0</v>
      </c>
      <c r="C3" s="2"/>
    </row>
    <row r="4" spans="2:5" ht="20.25" x14ac:dyDescent="0.25">
      <c r="B4" s="1"/>
      <c r="C4" s="2"/>
    </row>
    <row r="5" spans="2:5" ht="20.25" x14ac:dyDescent="0.25">
      <c r="B5" s="4" t="s">
        <v>1</v>
      </c>
      <c r="C5" s="5" t="s">
        <v>2</v>
      </c>
      <c r="D5" s="6"/>
      <c r="E5" s="6"/>
    </row>
    <row r="6" spans="2:5" ht="20.25" x14ac:dyDescent="0.25">
      <c r="B6" s="7"/>
      <c r="C6" s="8"/>
    </row>
    <row r="7" spans="2:5" ht="21.75" customHeight="1" x14ac:dyDescent="0.25">
      <c r="B7" s="9" t="s">
        <v>3</v>
      </c>
      <c r="C7" s="9"/>
    </row>
    <row r="8" spans="2:5" ht="5.25" customHeight="1" x14ac:dyDescent="0.25"/>
    <row r="9" spans="2:5" ht="15.75" x14ac:dyDescent="0.25">
      <c r="B9" s="10" t="s">
        <v>4</v>
      </c>
      <c r="C9" s="10"/>
    </row>
    <row r="10" spans="2:5" ht="15.75" x14ac:dyDescent="0.25">
      <c r="B10" s="10" t="s">
        <v>5</v>
      </c>
      <c r="C10" s="11"/>
    </row>
    <row r="11" spans="2:5" ht="15.75" x14ac:dyDescent="0.25">
      <c r="B11" s="10" t="s">
        <v>6</v>
      </c>
      <c r="C11" s="12"/>
    </row>
    <row r="12" spans="2:5" ht="15.75" x14ac:dyDescent="0.25">
      <c r="B12" s="10" t="s">
        <v>7</v>
      </c>
      <c r="C12" s="13"/>
    </row>
    <row r="13" spans="2:5" ht="15.75" x14ac:dyDescent="0.25">
      <c r="B13" s="10" t="s">
        <v>8</v>
      </c>
      <c r="C13" s="14"/>
    </row>
    <row r="14" spans="2:5" ht="15.75" x14ac:dyDescent="0.25">
      <c r="B14" s="10" t="s">
        <v>10</v>
      </c>
      <c r="C14" s="15" t="s">
        <v>11</v>
      </c>
    </row>
    <row r="15" spans="2:5" ht="15.75" x14ac:dyDescent="0.25">
      <c r="B15" s="10" t="s">
        <v>12</v>
      </c>
      <c r="C15" s="16"/>
    </row>
    <row r="16" spans="2:5" ht="15.75" x14ac:dyDescent="0.25">
      <c r="B16" s="10" t="s">
        <v>13</v>
      </c>
      <c r="C16" s="14" t="s">
        <v>14</v>
      </c>
    </row>
    <row r="17" spans="2:3" ht="15.75" x14ac:dyDescent="0.25">
      <c r="B17" s="10" t="s">
        <v>15</v>
      </c>
      <c r="C17" s="16" t="s">
        <v>203</v>
      </c>
    </row>
    <row r="18" spans="2:3" ht="15.75" x14ac:dyDescent="0.25">
      <c r="B18" s="10" t="s">
        <v>17</v>
      </c>
      <c r="C18" s="16" t="s">
        <v>204</v>
      </c>
    </row>
    <row r="19" spans="2:3" ht="15.75" x14ac:dyDescent="0.25">
      <c r="B19" s="10" t="s">
        <v>19</v>
      </c>
      <c r="C19" s="16" t="s">
        <v>205</v>
      </c>
    </row>
    <row r="20" spans="2:3" ht="15.75" x14ac:dyDescent="0.25">
      <c r="B20" s="10" t="s">
        <v>21</v>
      </c>
      <c r="C20" s="65">
        <v>549</v>
      </c>
    </row>
    <row r="21" spans="2:3" ht="15.75" x14ac:dyDescent="0.25">
      <c r="B21" s="10" t="s">
        <v>22</v>
      </c>
      <c r="C21" s="65">
        <v>630</v>
      </c>
    </row>
    <row r="22" spans="2:3" ht="15" customHeight="1" x14ac:dyDescent="0.25">
      <c r="B22" s="18"/>
    </row>
    <row r="23" spans="2:3" ht="23.25" customHeight="1" x14ac:dyDescent="0.25">
      <c r="B23" s="19" t="s">
        <v>23</v>
      </c>
      <c r="C23" s="19"/>
    </row>
    <row r="24" spans="2:3" ht="408.95" customHeight="1" x14ac:dyDescent="0.25">
      <c r="B24" s="20" t="s">
        <v>24</v>
      </c>
      <c r="C24" s="74" t="s">
        <v>206</v>
      </c>
    </row>
    <row r="25" spans="2:3" ht="408.95" customHeight="1" x14ac:dyDescent="0.25">
      <c r="B25" s="86"/>
      <c r="C25" s="87"/>
    </row>
    <row r="26" spans="2:3" ht="123" customHeight="1" x14ac:dyDescent="0.25">
      <c r="B26" s="22"/>
      <c r="C26" s="75"/>
    </row>
    <row r="27" spans="2:3" ht="8.25" customHeight="1" x14ac:dyDescent="0.25">
      <c r="B27" s="18"/>
    </row>
    <row r="28" spans="2:3" ht="22.5" customHeight="1" x14ac:dyDescent="0.25">
      <c r="B28" s="24" t="s">
        <v>26</v>
      </c>
      <c r="C28" s="24"/>
    </row>
    <row r="29" spans="2:3" ht="15.75" x14ac:dyDescent="0.25">
      <c r="B29" s="25" t="s">
        <v>27</v>
      </c>
      <c r="C29" s="26"/>
    </row>
    <row r="30" spans="2:3" ht="31.5" x14ac:dyDescent="0.25">
      <c r="B30" s="10" t="s">
        <v>28</v>
      </c>
      <c r="C30" s="27"/>
    </row>
    <row r="31" spans="2:3" ht="15.75" x14ac:dyDescent="0.25">
      <c r="B31" s="28" t="s">
        <v>29</v>
      </c>
      <c r="C31" s="27"/>
    </row>
    <row r="32" spans="2:3" ht="15.75" x14ac:dyDescent="0.25">
      <c r="B32" s="28" t="s">
        <v>30</v>
      </c>
      <c r="C32" s="27"/>
    </row>
    <row r="33" spans="2:4" ht="15.75" x14ac:dyDescent="0.25">
      <c r="B33" s="10" t="s">
        <v>31</v>
      </c>
      <c r="C33" s="27"/>
    </row>
    <row r="34" spans="2:4" ht="15.75" x14ac:dyDescent="0.25">
      <c r="B34" s="10" t="s">
        <v>32</v>
      </c>
      <c r="C34" s="27"/>
    </row>
    <row r="35" spans="2:4" ht="31.5" x14ac:dyDescent="0.25">
      <c r="B35" s="10" t="s">
        <v>33</v>
      </c>
      <c r="C35" s="77" t="s">
        <v>207</v>
      </c>
    </row>
    <row r="36" spans="2:4" ht="15.75" x14ac:dyDescent="0.25">
      <c r="B36" s="10" t="s">
        <v>34</v>
      </c>
      <c r="C36" s="77"/>
    </row>
    <row r="37" spans="2:4" ht="21.75" customHeight="1" x14ac:dyDescent="0.25">
      <c r="B37" s="29" t="s">
        <v>35</v>
      </c>
      <c r="C37" s="78">
        <v>46462.720000000001</v>
      </c>
    </row>
    <row r="38" spans="2:4" ht="12" customHeight="1" x14ac:dyDescent="0.25">
      <c r="B38" s="18"/>
      <c r="C38" s="88"/>
    </row>
    <row r="39" spans="2:4" ht="20.25" customHeight="1" x14ac:dyDescent="0.25">
      <c r="B39" s="19" t="s">
        <v>36</v>
      </c>
      <c r="C39" s="19"/>
    </row>
    <row r="40" spans="2:4" x14ac:dyDescent="0.25">
      <c r="B40" s="31" t="s">
        <v>37</v>
      </c>
    </row>
    <row r="41" spans="2:4" x14ac:dyDescent="0.25">
      <c r="B41" s="31" t="s">
        <v>38</v>
      </c>
    </row>
    <row r="42" spans="2:4" ht="7.5" customHeight="1" x14ac:dyDescent="0.25">
      <c r="B42" s="26"/>
      <c r="C42" s="26"/>
      <c r="D42" s="26"/>
    </row>
    <row r="43" spans="2:4" ht="27" customHeight="1" x14ac:dyDescent="0.25">
      <c r="B43" s="32" t="s">
        <v>39</v>
      </c>
      <c r="C43" s="33"/>
    </row>
    <row r="44" spans="2:4" ht="10.5" customHeight="1" x14ac:dyDescent="0.25"/>
    <row r="45" spans="2:4" ht="21" customHeight="1" x14ac:dyDescent="0.25">
      <c r="B45" s="19" t="s">
        <v>40</v>
      </c>
      <c r="C45" s="19"/>
    </row>
    <row r="46" spans="2:4" ht="21" customHeight="1" x14ac:dyDescent="0.25">
      <c r="B46" s="34" t="s">
        <v>41</v>
      </c>
      <c r="C46" s="34">
        <v>11</v>
      </c>
    </row>
    <row r="47" spans="2:4" ht="15.75" x14ac:dyDescent="0.25">
      <c r="B47" s="10" t="s">
        <v>42</v>
      </c>
      <c r="C47" s="35" t="s">
        <v>208</v>
      </c>
    </row>
    <row r="48" spans="2:4" ht="15.75" x14ac:dyDescent="0.25">
      <c r="B48" s="10" t="s">
        <v>43</v>
      </c>
      <c r="C48" s="35">
        <v>300</v>
      </c>
    </row>
    <row r="49" spans="2:3" ht="15.75" x14ac:dyDescent="0.25">
      <c r="B49" s="10" t="s">
        <v>44</v>
      </c>
      <c r="C49" s="36" t="s">
        <v>208</v>
      </c>
    </row>
    <row r="50" spans="2:3" ht="11.25" customHeight="1" x14ac:dyDescent="0.25">
      <c r="B50" s="37"/>
    </row>
    <row r="51" spans="2:3" ht="22.5" customHeight="1" x14ac:dyDescent="0.25">
      <c r="B51" s="38" t="s">
        <v>45</v>
      </c>
      <c r="C51" s="38"/>
    </row>
    <row r="52" spans="2:3" ht="15.75" x14ac:dyDescent="0.25">
      <c r="B52" s="10" t="s">
        <v>46</v>
      </c>
      <c r="C52" s="35" t="s">
        <v>209</v>
      </c>
    </row>
    <row r="53" spans="2:3" ht="15.75" x14ac:dyDescent="0.25">
      <c r="B53" s="10" t="s">
        <v>48</v>
      </c>
      <c r="C53" s="35" t="s">
        <v>105</v>
      </c>
    </row>
    <row r="54" spans="2:3" ht="15.75" x14ac:dyDescent="0.25">
      <c r="B54" s="29" t="s">
        <v>49</v>
      </c>
      <c r="C54" s="68" t="s">
        <v>210</v>
      </c>
    </row>
    <row r="55" spans="2:3" ht="15.75" x14ac:dyDescent="0.25">
      <c r="B55" s="10" t="s">
        <v>50</v>
      </c>
      <c r="C55" s="35" t="s">
        <v>98</v>
      </c>
    </row>
    <row r="56" spans="2:3" ht="15.75" x14ac:dyDescent="0.25">
      <c r="B56" s="10" t="s">
        <v>51</v>
      </c>
      <c r="C56" s="35" t="s">
        <v>98</v>
      </c>
    </row>
    <row r="57" spans="2:3" ht="15.75" x14ac:dyDescent="0.25">
      <c r="B57" s="10" t="s">
        <v>52</v>
      </c>
      <c r="C57" s="35" t="s">
        <v>105</v>
      </c>
    </row>
    <row r="58" spans="2:3" ht="15.75" x14ac:dyDescent="0.25">
      <c r="B58" s="37"/>
    </row>
    <row r="60" spans="2:3" ht="23.25" customHeight="1" x14ac:dyDescent="0.25">
      <c r="B60" s="40" t="s">
        <v>53</v>
      </c>
      <c r="C60" s="40"/>
    </row>
    <row r="61" spans="2:3" ht="15.75" x14ac:dyDescent="0.25">
      <c r="B61" s="37"/>
    </row>
    <row r="62" spans="2:3" ht="21.75" customHeight="1" x14ac:dyDescent="0.25">
      <c r="B62" s="38" t="s">
        <v>54</v>
      </c>
      <c r="C62" s="38"/>
    </row>
    <row r="63" spans="2:3" ht="15.75" x14ac:dyDescent="0.25">
      <c r="B63" s="10" t="s">
        <v>55</v>
      </c>
      <c r="C63" s="14"/>
    </row>
    <row r="64" spans="2:3" ht="15.75" x14ac:dyDescent="0.25">
      <c r="B64" s="10" t="s">
        <v>56</v>
      </c>
      <c r="C64" s="14"/>
    </row>
    <row r="65" spans="2:3" ht="15.75" x14ac:dyDescent="0.25">
      <c r="B65" s="10" t="s">
        <v>57</v>
      </c>
      <c r="C65" s="14"/>
    </row>
    <row r="66" spans="2:3" ht="15.75" x14ac:dyDescent="0.25">
      <c r="B66" s="28" t="s">
        <v>58</v>
      </c>
      <c r="C66" s="14"/>
    </row>
    <row r="67" spans="2:3" ht="15.75" x14ac:dyDescent="0.25">
      <c r="B67" s="28" t="s">
        <v>59</v>
      </c>
      <c r="C67" s="14"/>
    </row>
    <row r="68" spans="2:3" ht="15.75" x14ac:dyDescent="0.25">
      <c r="B68" s="28" t="s">
        <v>60</v>
      </c>
      <c r="C68" s="14"/>
    </row>
    <row r="69" spans="2:3" ht="15.75" x14ac:dyDescent="0.25">
      <c r="B69" s="28" t="s">
        <v>61</v>
      </c>
      <c r="C69" s="14"/>
    </row>
    <row r="70" spans="2:3" ht="15.75" x14ac:dyDescent="0.25">
      <c r="B70" s="28" t="s">
        <v>62</v>
      </c>
      <c r="C70" s="14"/>
    </row>
    <row r="71" spans="2:3" ht="15.75" x14ac:dyDescent="0.25">
      <c r="B71" s="28" t="s">
        <v>63</v>
      </c>
      <c r="C71" s="41"/>
    </row>
    <row r="72" spans="2:3" ht="15.75" x14ac:dyDescent="0.25">
      <c r="B72" s="10" t="s">
        <v>64</v>
      </c>
      <c r="C72" s="41"/>
    </row>
    <row r="74" spans="2:3" ht="21" customHeight="1" x14ac:dyDescent="0.25">
      <c r="B74" s="38" t="s">
        <v>65</v>
      </c>
      <c r="C74" s="38"/>
    </row>
    <row r="75" spans="2:3" ht="15.75" x14ac:dyDescent="0.25">
      <c r="B75" s="11" t="s">
        <v>56</v>
      </c>
      <c r="C75" s="14"/>
    </row>
    <row r="76" spans="2:3" ht="15.75" x14ac:dyDescent="0.25">
      <c r="B76" s="11" t="s">
        <v>66</v>
      </c>
      <c r="C76" s="14"/>
    </row>
    <row r="77" spans="2:3" ht="15.75" x14ac:dyDescent="0.25">
      <c r="B77" s="42" t="s">
        <v>67</v>
      </c>
      <c r="C77" s="14"/>
    </row>
    <row r="78" spans="2:3" ht="15.75" x14ac:dyDescent="0.25">
      <c r="B78" s="42" t="s">
        <v>68</v>
      </c>
      <c r="C78" s="14"/>
    </row>
    <row r="79" spans="2:3" ht="15.75" x14ac:dyDescent="0.25">
      <c r="B79" s="42" t="s">
        <v>69</v>
      </c>
      <c r="C79" s="41"/>
    </row>
    <row r="81" spans="2:3" ht="21.75" customHeight="1" x14ac:dyDescent="0.25">
      <c r="B81" s="38" t="s">
        <v>70</v>
      </c>
      <c r="C81" s="38"/>
    </row>
    <row r="82" spans="2:3" ht="15.75" x14ac:dyDescent="0.25">
      <c r="B82" s="11" t="s">
        <v>56</v>
      </c>
      <c r="C82" s="14"/>
    </row>
    <row r="83" spans="2:3" ht="15.75" x14ac:dyDescent="0.25">
      <c r="B83" s="11" t="s">
        <v>66</v>
      </c>
      <c r="C83" s="14"/>
    </row>
    <row r="84" spans="2:3" ht="15.75" x14ac:dyDescent="0.25">
      <c r="B84" s="42" t="s">
        <v>67</v>
      </c>
      <c r="C84" s="14"/>
    </row>
    <row r="85" spans="2:3" ht="15.75" x14ac:dyDescent="0.25">
      <c r="B85" s="42" t="s">
        <v>68</v>
      </c>
      <c r="C85" s="14"/>
    </row>
    <row r="86" spans="2:3" ht="15.75" x14ac:dyDescent="0.25">
      <c r="B86" s="42" t="s">
        <v>69</v>
      </c>
      <c r="C86" s="41"/>
    </row>
    <row r="88" spans="2:3" ht="22.5" customHeight="1" x14ac:dyDescent="0.25">
      <c r="B88" s="38" t="s">
        <v>71</v>
      </c>
      <c r="C88" s="38"/>
    </row>
    <row r="89" spans="2:3" ht="15.75" x14ac:dyDescent="0.25">
      <c r="B89" s="11" t="s">
        <v>72</v>
      </c>
      <c r="C89" s="14"/>
    </row>
    <row r="90" spans="2:3" ht="15.75" x14ac:dyDescent="0.25">
      <c r="B90" s="42" t="s">
        <v>73</v>
      </c>
      <c r="C90" s="14"/>
    </row>
    <row r="91" spans="2:3" ht="15.75" x14ac:dyDescent="0.25">
      <c r="B91" s="42" t="s">
        <v>74</v>
      </c>
      <c r="C91" s="14"/>
    </row>
    <row r="93" spans="2:3" ht="23.25" customHeight="1" x14ac:dyDescent="0.25">
      <c r="B93" s="38" t="s">
        <v>75</v>
      </c>
      <c r="C93" s="38"/>
    </row>
    <row r="94" spans="2:3" ht="15.75" x14ac:dyDescent="0.25">
      <c r="B94" s="11" t="s">
        <v>72</v>
      </c>
      <c r="C94" s="14"/>
    </row>
    <row r="95" spans="2:3" ht="15.75" x14ac:dyDescent="0.25">
      <c r="B95" s="42" t="s">
        <v>73</v>
      </c>
      <c r="C95" s="14"/>
    </row>
    <row r="96" spans="2:3" ht="15.75" x14ac:dyDescent="0.25">
      <c r="B96" s="42" t="s">
        <v>74</v>
      </c>
      <c r="C96" s="14"/>
    </row>
    <row r="98" spans="2:5" ht="15.75" x14ac:dyDescent="0.25">
      <c r="B98" s="43" t="s">
        <v>76</v>
      </c>
      <c r="C98" s="14"/>
    </row>
    <row r="101" spans="2:5" ht="15.75" x14ac:dyDescent="0.25">
      <c r="B101" s="40" t="s">
        <v>77</v>
      </c>
      <c r="C101" s="40"/>
    </row>
    <row r="102" spans="2:5" ht="15.75" x14ac:dyDescent="0.25">
      <c r="B102" s="37"/>
      <c r="C102"/>
    </row>
    <row r="104" spans="2:5" ht="15.75" x14ac:dyDescent="0.25">
      <c r="B104" s="38" t="s">
        <v>78</v>
      </c>
      <c r="C104" s="38"/>
    </row>
    <row r="105" spans="2:5" ht="15.75" x14ac:dyDescent="0.25">
      <c r="B105" s="26"/>
      <c r="C105" s="26"/>
      <c r="D105" s="26"/>
      <c r="E105" s="26"/>
    </row>
    <row r="106" spans="2:5" ht="15.75" x14ac:dyDescent="0.25">
      <c r="B106" s="32" t="s">
        <v>39</v>
      </c>
    </row>
    <row r="109" spans="2:5" ht="15.75" x14ac:dyDescent="0.25">
      <c r="B109" s="38" t="s">
        <v>79</v>
      </c>
      <c r="C109" s="38"/>
    </row>
    <row r="110" spans="2:5" ht="15.75" x14ac:dyDescent="0.25">
      <c r="B110" s="32" t="s">
        <v>39</v>
      </c>
    </row>
    <row r="113" spans="2:3" ht="15.75" x14ac:dyDescent="0.25">
      <c r="B113" s="40" t="s">
        <v>80</v>
      </c>
      <c r="C113" s="40"/>
    </row>
    <row r="114" spans="2:3" ht="15.75" x14ac:dyDescent="0.25">
      <c r="B114" s="37"/>
      <c r="C114"/>
    </row>
    <row r="115" spans="2:3" ht="15.75" x14ac:dyDescent="0.25">
      <c r="B115" s="38" t="s">
        <v>81</v>
      </c>
      <c r="C115" s="38"/>
    </row>
    <row r="116" spans="2:3" ht="15.75" x14ac:dyDescent="0.25">
      <c r="B116" s="10" t="s">
        <v>82</v>
      </c>
      <c r="C116" s="44" t="s">
        <v>83</v>
      </c>
    </row>
    <row r="117" spans="2:3" ht="15.75" x14ac:dyDescent="0.25">
      <c r="B117" s="10" t="s">
        <v>84</v>
      </c>
      <c r="C117" s="44" t="s">
        <v>211</v>
      </c>
    </row>
    <row r="118" spans="2:3" ht="15.75" x14ac:dyDescent="0.25">
      <c r="B118" s="10" t="s">
        <v>86</v>
      </c>
      <c r="C118" s="45">
        <v>182</v>
      </c>
    </row>
    <row r="119" spans="2:3" ht="15.75" x14ac:dyDescent="0.25">
      <c r="B119" s="10" t="s">
        <v>87</v>
      </c>
      <c r="C119" s="45" t="s">
        <v>205</v>
      </c>
    </row>
    <row r="120" spans="2:3" ht="15.75" x14ac:dyDescent="0.25">
      <c r="B120" s="46"/>
      <c r="C120" s="47"/>
    </row>
    <row r="121" spans="2:3" ht="15.75" x14ac:dyDescent="0.25">
      <c r="B121" s="38" t="s">
        <v>89</v>
      </c>
      <c r="C121" s="38"/>
    </row>
    <row r="122" spans="2:3" ht="15.75" x14ac:dyDescent="0.25">
      <c r="B122" s="10" t="s">
        <v>90</v>
      </c>
      <c r="C122" s="45" t="s">
        <v>204</v>
      </c>
    </row>
    <row r="123" spans="2:3" ht="15.75" x14ac:dyDescent="0.25">
      <c r="B123" s="10" t="s">
        <v>92</v>
      </c>
      <c r="C123" s="45">
        <v>281</v>
      </c>
    </row>
    <row r="124" spans="2:3" ht="15.75" x14ac:dyDescent="0.25">
      <c r="B124" s="10" t="s">
        <v>93</v>
      </c>
      <c r="C124" s="45">
        <v>281</v>
      </c>
    </row>
    <row r="125" spans="2:3" ht="15.75" x14ac:dyDescent="0.25">
      <c r="B125" s="10" t="s">
        <v>94</v>
      </c>
      <c r="C125" s="45">
        <v>300</v>
      </c>
    </row>
    <row r="126" spans="2:3" ht="31.5" x14ac:dyDescent="0.25">
      <c r="B126" s="10" t="s">
        <v>95</v>
      </c>
      <c r="C126" s="45">
        <v>6</v>
      </c>
    </row>
    <row r="127" spans="2:3" ht="15.75" x14ac:dyDescent="0.25">
      <c r="B127" s="46"/>
      <c r="C127" s="47"/>
    </row>
    <row r="128" spans="2:3" ht="15.75" x14ac:dyDescent="0.25">
      <c r="B128" s="38" t="s">
        <v>96</v>
      </c>
      <c r="C128" s="38"/>
    </row>
    <row r="129" spans="2:3" ht="15.75" x14ac:dyDescent="0.25">
      <c r="B129" s="10" t="s">
        <v>97</v>
      </c>
      <c r="C129" s="45" t="s">
        <v>98</v>
      </c>
    </row>
    <row r="130" spans="2:3" ht="15.75" x14ac:dyDescent="0.25">
      <c r="B130" s="10" t="s">
        <v>99</v>
      </c>
      <c r="C130" s="45" t="s">
        <v>212</v>
      </c>
    </row>
    <row r="131" spans="2:3" ht="15.75" x14ac:dyDescent="0.25">
      <c r="B131" s="10" t="s">
        <v>101</v>
      </c>
      <c r="C131" s="45" t="s">
        <v>98</v>
      </c>
    </row>
    <row r="132" spans="2:3" ht="15.75" x14ac:dyDescent="0.25">
      <c r="B132" s="11" t="s">
        <v>102</v>
      </c>
      <c r="C132" s="48" t="s">
        <v>213</v>
      </c>
    </row>
    <row r="133" spans="2:3" ht="15.75" x14ac:dyDescent="0.25">
      <c r="B133" s="10" t="s">
        <v>104</v>
      </c>
      <c r="C133" s="45" t="s">
        <v>105</v>
      </c>
    </row>
    <row r="134" spans="2:3" ht="15.75" x14ac:dyDescent="0.25">
      <c r="B134" s="10" t="s">
        <v>106</v>
      </c>
      <c r="C134" s="48" t="s">
        <v>208</v>
      </c>
    </row>
    <row r="135" spans="2:3" ht="15.75" x14ac:dyDescent="0.25">
      <c r="B135" s="10" t="s">
        <v>107</v>
      </c>
      <c r="C135" s="45" t="s">
        <v>208</v>
      </c>
    </row>
    <row r="136" spans="2:3" ht="15.75" x14ac:dyDescent="0.25">
      <c r="B136" s="10" t="s">
        <v>109</v>
      </c>
      <c r="C136" s="45" t="s">
        <v>214</v>
      </c>
    </row>
    <row r="137" spans="2:3" ht="15.75" x14ac:dyDescent="0.25">
      <c r="B137" s="10" t="s">
        <v>111</v>
      </c>
      <c r="C137" s="45" t="s">
        <v>215</v>
      </c>
    </row>
    <row r="138" spans="2:3" ht="15.75" x14ac:dyDescent="0.25">
      <c r="B138" s="46"/>
      <c r="C138" s="47"/>
    </row>
    <row r="139" spans="2:3" ht="15.75" x14ac:dyDescent="0.25">
      <c r="B139" s="38" t="s">
        <v>113</v>
      </c>
      <c r="C139" s="38"/>
    </row>
    <row r="140" spans="2:3" ht="15.75" x14ac:dyDescent="0.25">
      <c r="B140" s="49" t="s">
        <v>114</v>
      </c>
      <c r="C140" s="89"/>
    </row>
    <row r="141" spans="2:3" ht="15.75" x14ac:dyDescent="0.25">
      <c r="B141" s="49" t="s">
        <v>115</v>
      </c>
      <c r="C141" s="50"/>
    </row>
    <row r="142" spans="2:3" ht="15.75" x14ac:dyDescent="0.25">
      <c r="B142" s="51" t="s">
        <v>116</v>
      </c>
      <c r="C142" s="50"/>
    </row>
    <row r="143" spans="2:3" ht="15.75" x14ac:dyDescent="0.25">
      <c r="B143" s="51" t="s">
        <v>117</v>
      </c>
      <c r="C143" s="50"/>
    </row>
    <row r="144" spans="2:3" ht="15.75" x14ac:dyDescent="0.25">
      <c r="B144" s="49" t="s">
        <v>118</v>
      </c>
      <c r="C144" s="50"/>
    </row>
    <row r="145" spans="2:3" ht="15.75" x14ac:dyDescent="0.25">
      <c r="B145" s="51" t="s">
        <v>119</v>
      </c>
      <c r="C145" s="50">
        <v>101.33</v>
      </c>
    </row>
    <row r="146" spans="2:3" ht="15.75" x14ac:dyDescent="0.25">
      <c r="B146" s="51" t="s">
        <v>120</v>
      </c>
      <c r="C146" s="50">
        <v>59.85</v>
      </c>
    </row>
    <row r="147" spans="2:3" ht="15.75" x14ac:dyDescent="0.25">
      <c r="B147" s="51" t="s">
        <v>121</v>
      </c>
      <c r="C147" s="50"/>
    </row>
    <row r="148" spans="2:3" ht="15.75" x14ac:dyDescent="0.25">
      <c r="B148" s="51" t="s">
        <v>122</v>
      </c>
      <c r="C148" s="50"/>
    </row>
    <row r="149" spans="2:3" ht="15.75" x14ac:dyDescent="0.25">
      <c r="B149" s="49" t="s">
        <v>123</v>
      </c>
      <c r="C149" s="50"/>
    </row>
    <row r="150" spans="2:3" ht="15.75" x14ac:dyDescent="0.25">
      <c r="B150" s="51" t="s">
        <v>124</v>
      </c>
      <c r="C150" s="50">
        <v>60.36</v>
      </c>
    </row>
    <row r="151" spans="2:3" ht="15.75" x14ac:dyDescent="0.25">
      <c r="B151" s="51" t="s">
        <v>125</v>
      </c>
      <c r="C151" s="50"/>
    </row>
    <row r="152" spans="2:3" ht="15.75" x14ac:dyDescent="0.25">
      <c r="B152" s="51" t="s">
        <v>126</v>
      </c>
      <c r="C152" s="50"/>
    </row>
    <row r="153" spans="2:3" ht="15.75" x14ac:dyDescent="0.25">
      <c r="B153" s="51" t="s">
        <v>127</v>
      </c>
      <c r="C153" s="50"/>
    </row>
    <row r="154" spans="2:3" ht="15.75" x14ac:dyDescent="0.25">
      <c r="B154" s="51" t="s">
        <v>128</v>
      </c>
      <c r="C154" s="50">
        <v>19136.78</v>
      </c>
    </row>
    <row r="155" spans="2:3" ht="15.75" x14ac:dyDescent="0.25">
      <c r="B155" s="51" t="s">
        <v>129</v>
      </c>
      <c r="C155" s="50">
        <v>243.34</v>
      </c>
    </row>
    <row r="156" spans="2:3" ht="15.75" x14ac:dyDescent="0.25">
      <c r="B156" s="49" t="s">
        <v>130</v>
      </c>
      <c r="C156" s="50"/>
    </row>
    <row r="157" spans="2:3" ht="15.75" x14ac:dyDescent="0.25">
      <c r="B157" s="51" t="s">
        <v>130</v>
      </c>
      <c r="C157" s="50"/>
    </row>
    <row r="158" spans="2:3" ht="15.75" x14ac:dyDescent="0.25">
      <c r="B158" s="49" t="s">
        <v>131</v>
      </c>
      <c r="C158" s="50"/>
    </row>
    <row r="159" spans="2:3" ht="15.75" x14ac:dyDescent="0.25">
      <c r="B159" s="51" t="s">
        <v>132</v>
      </c>
      <c r="C159" s="50"/>
    </row>
    <row r="160" spans="2:3" ht="15.75" x14ac:dyDescent="0.25">
      <c r="B160" s="51" t="s">
        <v>133</v>
      </c>
      <c r="C160" s="50"/>
    </row>
    <row r="161" spans="2:3" ht="15.75" x14ac:dyDescent="0.25">
      <c r="B161" s="51" t="s">
        <v>134</v>
      </c>
      <c r="C161" s="50">
        <v>689.16</v>
      </c>
    </row>
    <row r="162" spans="2:3" ht="15.75" x14ac:dyDescent="0.25">
      <c r="B162" s="51" t="s">
        <v>131</v>
      </c>
      <c r="C162" s="89"/>
    </row>
  </sheetData>
  <sheetProtection selectLockedCells="1"/>
  <mergeCells count="22">
    <mergeCell ref="B115:C115"/>
    <mergeCell ref="B121:C121"/>
    <mergeCell ref="B128:C128"/>
    <mergeCell ref="B139:C139"/>
    <mergeCell ref="B88:C88"/>
    <mergeCell ref="B93:C93"/>
    <mergeCell ref="B101:C101"/>
    <mergeCell ref="B104:C104"/>
    <mergeCell ref="B109:C109"/>
    <mergeCell ref="B113:C113"/>
    <mergeCell ref="B45:C45"/>
    <mergeCell ref="B51:C51"/>
    <mergeCell ref="B60:C60"/>
    <mergeCell ref="B62:C62"/>
    <mergeCell ref="B74:C74"/>
    <mergeCell ref="B81:C81"/>
    <mergeCell ref="B7:C7"/>
    <mergeCell ref="B23:C23"/>
    <mergeCell ref="B24:B26"/>
    <mergeCell ref="C24:C26"/>
    <mergeCell ref="B28:C28"/>
    <mergeCell ref="B39:C39"/>
  </mergeCells>
  <hyperlinks>
    <hyperlink ref="B43" location="PROG.IZDACI!A1" display="KLIKNITE OVDJE I UNESITE PODATKE U TABLICU " xr:uid="{FD45F708-A4F7-45B8-B2D9-952E4E655C96}"/>
    <hyperlink ref="B106" location="'KGZ2'!A1" display="KLIKNITE OVDJE I UNESITE PODATKE U TABLICU " xr:uid="{C8BFF0EF-4D2D-4ECE-BA51-7E1D86984879}"/>
    <hyperlink ref="B110" location="'KGZ1'!A1" display="KLIKNITE OVDJE I UNESITE PODATKE U TABLICU " xr:uid="{6DD8ED1E-1270-46C6-9E62-6BFCE883A0C1}"/>
    <hyperlink ref="C14" r:id="rId1" xr:uid="{8135AE44-82DC-4E42-8E2A-D41FB95C5274}"/>
  </hyperlinks>
  <pageMargins left="0.25" right="0.25" top="0.75" bottom="0.75" header="0.3" footer="0.3"/>
  <pageSetup paperSize="9" scale="78" orientation="landscape" r:id="rId2"/>
  <headerFooter>
    <oddHeader>&amp;CGradski ured za kulturu, međunarodnu i međugradsku suradnju i civilno društvo</oddHeader>
    <oddFooter xml:space="preserve">&amp;CDraškovićeva 25, Zagreb&amp;RObrazac za prijavu pojedinačnih programa 
za ustanove u kulturi - centri za kulturu
</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16</vt:i4>
      </vt:variant>
      <vt:variant>
        <vt:lpstr>Imenovani rasponi</vt:lpstr>
      </vt:variant>
      <vt:variant>
        <vt:i4>9</vt:i4>
      </vt:variant>
    </vt:vector>
  </HeadingPairs>
  <TitlesOfParts>
    <vt:vector size="25" baseType="lpstr">
      <vt:lpstr>Dramski studio</vt:lpstr>
      <vt:lpstr>DS_PROG.IZDACI</vt:lpstr>
      <vt:lpstr>Hekleraj</vt:lpstr>
      <vt:lpstr>Hekleraj_PROG.IZDACI</vt:lpstr>
      <vt:lpstr>Informatika</vt:lpstr>
      <vt:lpstr>Informatika_PROG.IZDACI</vt:lpstr>
      <vt:lpstr>Likovni programi</vt:lpstr>
      <vt:lpstr>Lik.progr._PROG.IZDACI</vt:lpstr>
      <vt:lpstr>Plesni i rekreativni programi</vt:lpstr>
      <vt:lpstr>Plesni progr._PROG.IZDACI</vt:lpstr>
      <vt:lpstr>Programi glazbene poduke</vt:lpstr>
      <vt:lpstr>Glazbeni progr._PROG.IZDACI</vt:lpstr>
      <vt:lpstr>Zlatovez</vt:lpstr>
      <vt:lpstr>Zlatovez_PROG.IZDACI</vt:lpstr>
      <vt:lpstr>Zumba Kids</vt:lpstr>
      <vt:lpstr>Zumba Kids_PROG.IZDACI</vt:lpstr>
      <vt:lpstr>Informatika!OLE_LINK1</vt:lpstr>
      <vt:lpstr>'Dramski studio'!Podrucje_ispisa</vt:lpstr>
      <vt:lpstr>Hekleraj!Podrucje_ispisa</vt:lpstr>
      <vt:lpstr>Informatika!Podrucje_ispisa</vt:lpstr>
      <vt:lpstr>'Likovni programi'!Podrucje_ispisa</vt:lpstr>
      <vt:lpstr>'Plesni i rekreativni programi'!Podrucje_ispisa</vt:lpstr>
      <vt:lpstr>'Programi glazbene poduke'!Podrucje_ispisa</vt:lpstr>
      <vt:lpstr>Zlatovez!Podrucje_ispisa</vt:lpstr>
      <vt:lpstr>'Zumba Kids'!Podrucje_ispisa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nsd</dc:creator>
  <cp:lastModifiedBy>nsd</cp:lastModifiedBy>
  <dcterms:created xsi:type="dcterms:W3CDTF">2024-01-17T15:55:26Z</dcterms:created>
  <dcterms:modified xsi:type="dcterms:W3CDTF">2024-01-17T16:07:29Z</dcterms:modified>
</cp:coreProperties>
</file>